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35" windowHeight="12270" firstSheet="3" activeTab="3"/>
  </bookViews>
  <sheets>
    <sheet name="вып.план" sheetId="6" r:id="rId1"/>
    <sheet name="РГС" sheetId="8" r:id="rId2"/>
    <sheet name="все договоры" sheetId="7" r:id="rId3"/>
    <sheet name="Лист1" sheetId="9" r:id="rId4"/>
  </sheets>
  <definedNames>
    <definedName name="_xlnm._FilterDatabase" localSheetId="3" hidden="1">Лист1!$B$6:$F$49</definedName>
  </definedNames>
  <calcPr calcId="152511" refMode="R1C1"/>
</workbook>
</file>

<file path=xl/calcChain.xml><?xml version="1.0" encoding="utf-8"?>
<calcChain xmlns="http://schemas.openxmlformats.org/spreadsheetml/2006/main">
  <c r="H50" i="9" l="1"/>
  <c r="G50" i="9"/>
  <c r="D41" i="9"/>
  <c r="D26" i="9"/>
  <c r="D29" i="9"/>
  <c r="D37" i="9"/>
  <c r="D19" i="9"/>
  <c r="D14" i="9"/>
  <c r="D28" i="9"/>
  <c r="D11" i="9"/>
  <c r="D15" i="9"/>
  <c r="D31" i="9"/>
  <c r="D18" i="9"/>
  <c r="D20" i="9"/>
  <c r="D17" i="9"/>
  <c r="D46" i="9"/>
  <c r="D47" i="9"/>
  <c r="D21" i="9"/>
  <c r="D24" i="9"/>
  <c r="D27" i="9"/>
  <c r="D30" i="9"/>
  <c r="D10" i="9"/>
  <c r="D13" i="9"/>
  <c r="D49" i="9"/>
  <c r="D48" i="9"/>
  <c r="D45" i="9"/>
  <c r="D44" i="9"/>
  <c r="D43" i="9"/>
  <c r="D42" i="9"/>
  <c r="D40" i="9"/>
  <c r="D39" i="9"/>
  <c r="D38" i="9"/>
  <c r="D36" i="9"/>
  <c r="D34" i="9"/>
  <c r="D33" i="9"/>
  <c r="D32" i="9"/>
  <c r="D25" i="9"/>
  <c r="D23" i="9"/>
  <c r="D22" i="9"/>
  <c r="D12" i="9"/>
  <c r="D9" i="9"/>
  <c r="D8" i="9"/>
  <c r="D7" i="9"/>
  <c r="D6" i="9"/>
  <c r="D33" i="7" l="1"/>
  <c r="C35" i="8"/>
  <c r="D33" i="6"/>
  <c r="K6" i="8" l="1"/>
  <c r="J35" i="8"/>
  <c r="I35" i="8"/>
  <c r="H35" i="8"/>
  <c r="G35" i="8"/>
  <c r="F35" i="8"/>
  <c r="E35" i="8"/>
  <c r="F34" i="8"/>
  <c r="F33" i="8"/>
  <c r="F32" i="8"/>
  <c r="F31" i="8"/>
  <c r="F30" i="8"/>
  <c r="F29" i="8"/>
  <c r="F28" i="8"/>
  <c r="F27" i="8"/>
  <c r="I26" i="8"/>
  <c r="F26" i="8"/>
  <c r="I25" i="8"/>
  <c r="F25" i="8"/>
  <c r="I24" i="8"/>
  <c r="F24" i="8"/>
  <c r="I23" i="8"/>
  <c r="F23" i="8"/>
  <c r="I22" i="8"/>
  <c r="F22" i="8"/>
  <c r="K21" i="8"/>
  <c r="I21" i="8"/>
  <c r="F21" i="8"/>
  <c r="I20" i="8"/>
  <c r="F20" i="8"/>
  <c r="I19" i="8"/>
  <c r="F19" i="8"/>
  <c r="K18" i="8"/>
  <c r="I18" i="8"/>
  <c r="F18" i="8"/>
  <c r="I17" i="8"/>
  <c r="F17" i="8"/>
  <c r="K16" i="8"/>
  <c r="I16" i="8"/>
  <c r="F16" i="8"/>
  <c r="K15" i="8"/>
  <c r="I15" i="8"/>
  <c r="F15" i="8"/>
  <c r="K14" i="8"/>
  <c r="I14" i="8"/>
  <c r="F14" i="8"/>
  <c r="I13" i="8"/>
  <c r="F13" i="8"/>
  <c r="I12" i="8"/>
  <c r="F12" i="8"/>
  <c r="I11" i="8"/>
  <c r="F11" i="8"/>
  <c r="K10" i="8"/>
  <c r="I10" i="8"/>
  <c r="F10" i="8"/>
  <c r="K9" i="8"/>
  <c r="I9" i="8"/>
  <c r="F9" i="8"/>
  <c r="K8" i="8"/>
  <c r="K35" i="8" s="1"/>
  <c r="I8" i="8"/>
  <c r="F8" i="8"/>
  <c r="I7" i="8"/>
  <c r="F7" i="8"/>
  <c r="I6" i="8"/>
  <c r="F6" i="8"/>
  <c r="J33" i="6"/>
  <c r="N25" i="6"/>
  <c r="G18" i="7"/>
  <c r="G9" i="7"/>
  <c r="I59" i="7"/>
  <c r="J59" i="7" s="1"/>
  <c r="H59" i="7"/>
  <c r="F59" i="7"/>
  <c r="I58" i="7"/>
  <c r="J58" i="7" s="1"/>
  <c r="H58" i="7"/>
  <c r="F58" i="7"/>
  <c r="I57" i="7"/>
  <c r="J57" i="7" s="1"/>
  <c r="H57" i="7"/>
  <c r="F57" i="7"/>
  <c r="J56" i="7"/>
  <c r="G56" i="7"/>
  <c r="J55" i="7"/>
  <c r="G55" i="7"/>
  <c r="J54" i="7"/>
  <c r="G54" i="7"/>
  <c r="J53" i="7"/>
  <c r="G53" i="7"/>
  <c r="G57" i="7" s="1"/>
  <c r="I52" i="7"/>
  <c r="J52" i="7" s="1"/>
  <c r="H52" i="7"/>
  <c r="G52" i="7" s="1"/>
  <c r="F52" i="7"/>
  <c r="J51" i="7"/>
  <c r="G51" i="7"/>
  <c r="J50" i="7"/>
  <c r="G50" i="7"/>
  <c r="J49" i="7"/>
  <c r="G49" i="7"/>
  <c r="I48" i="7"/>
  <c r="J48" i="7" s="1"/>
  <c r="H48" i="7"/>
  <c r="F48" i="7"/>
  <c r="J47" i="7"/>
  <c r="G47" i="7"/>
  <c r="J46" i="7"/>
  <c r="G46" i="7"/>
  <c r="J45" i="7"/>
  <c r="I44" i="7"/>
  <c r="J44" i="7" s="1"/>
  <c r="H44" i="7"/>
  <c r="G44" i="7" s="1"/>
  <c r="F44" i="7"/>
  <c r="J43" i="7"/>
  <c r="G43" i="7"/>
  <c r="G59" i="7" s="1"/>
  <c r="J42" i="7"/>
  <c r="G42" i="7"/>
  <c r="J41" i="7"/>
  <c r="G41" i="7"/>
  <c r="J40" i="7"/>
  <c r="G40" i="7"/>
  <c r="I39" i="7"/>
  <c r="J39" i="7" s="1"/>
  <c r="H39" i="7"/>
  <c r="G39" i="7"/>
  <c r="F39" i="7"/>
  <c r="J38" i="7"/>
  <c r="G38" i="7"/>
  <c r="J37" i="7"/>
  <c r="G37" i="7"/>
  <c r="I36" i="7"/>
  <c r="J36" i="7" s="1"/>
  <c r="H36" i="7"/>
  <c r="H60" i="7" s="1"/>
  <c r="F36" i="7"/>
  <c r="J35" i="7"/>
  <c r="G35" i="7"/>
  <c r="J34" i="7"/>
  <c r="G34" i="7"/>
  <c r="K33" i="7"/>
  <c r="J33" i="7"/>
  <c r="I33" i="7"/>
  <c r="H33" i="7"/>
  <c r="F33" i="7"/>
  <c r="G32" i="7"/>
  <c r="G31" i="7"/>
  <c r="G30" i="7"/>
  <c r="G29" i="7"/>
  <c r="G28" i="7"/>
  <c r="G27" i="7"/>
  <c r="G26" i="7"/>
  <c r="G25" i="7"/>
  <c r="J24" i="7"/>
  <c r="G24" i="7"/>
  <c r="J23" i="7"/>
  <c r="G23" i="7"/>
  <c r="J22" i="7"/>
  <c r="G22" i="7"/>
  <c r="J21" i="7"/>
  <c r="G21" i="7"/>
  <c r="J20" i="7"/>
  <c r="G20" i="7"/>
  <c r="L19" i="7"/>
  <c r="J19" i="7"/>
  <c r="G19" i="7"/>
  <c r="J18" i="7"/>
  <c r="J17" i="7"/>
  <c r="G17" i="7"/>
  <c r="L16" i="7"/>
  <c r="J16" i="7"/>
  <c r="G16" i="7"/>
  <c r="J15" i="7"/>
  <c r="G15" i="7"/>
  <c r="L14" i="7"/>
  <c r="J14" i="7"/>
  <c r="G14" i="7"/>
  <c r="L13" i="7"/>
  <c r="J13" i="7"/>
  <c r="G13" i="7"/>
  <c r="L12" i="7"/>
  <c r="J12" i="7"/>
  <c r="G12" i="7"/>
  <c r="J11" i="7"/>
  <c r="G11" i="7"/>
  <c r="J10" i="7"/>
  <c r="G10" i="7"/>
  <c r="J9" i="7"/>
  <c r="L8" i="7"/>
  <c r="J8" i="7"/>
  <c r="G8" i="7"/>
  <c r="L7" i="7"/>
  <c r="J7" i="7"/>
  <c r="G7" i="7"/>
  <c r="L6" i="7"/>
  <c r="J6" i="7"/>
  <c r="G6" i="7"/>
  <c r="J5" i="7"/>
  <c r="G5" i="7"/>
  <c r="L4" i="7"/>
  <c r="L33" i="7" s="1"/>
  <c r="J4" i="7"/>
  <c r="G4" i="7"/>
  <c r="G48" i="7" l="1"/>
  <c r="G36" i="7"/>
  <c r="G33" i="7"/>
  <c r="F60" i="7"/>
  <c r="G58" i="7"/>
  <c r="I60" i="7"/>
  <c r="J60" i="7" s="1"/>
  <c r="I59" i="6"/>
  <c r="H59" i="6"/>
  <c r="F59" i="6"/>
  <c r="I58" i="6"/>
  <c r="H58" i="6"/>
  <c r="F58" i="6"/>
  <c r="K33" i="6"/>
  <c r="J53" i="6"/>
  <c r="J54" i="6"/>
  <c r="J55" i="6"/>
  <c r="J56" i="6"/>
  <c r="I57" i="6"/>
  <c r="J57" i="6" s="1"/>
  <c r="H57" i="6"/>
  <c r="F57" i="6"/>
  <c r="G53" i="6"/>
  <c r="G58" i="6" s="1"/>
  <c r="G54" i="6"/>
  <c r="G55" i="6"/>
  <c r="G57" i="6" s="1"/>
  <c r="G56" i="6"/>
  <c r="J49" i="6"/>
  <c r="J50" i="6"/>
  <c r="J51" i="6"/>
  <c r="G49" i="6"/>
  <c r="G50" i="6"/>
  <c r="G51" i="6"/>
  <c r="I52" i="6"/>
  <c r="J52" i="6" s="1"/>
  <c r="H52" i="6"/>
  <c r="G52" i="6" s="1"/>
  <c r="F52" i="6"/>
  <c r="J45" i="6"/>
  <c r="J46" i="6"/>
  <c r="J47" i="6"/>
  <c r="J48" i="6"/>
  <c r="I48" i="6"/>
  <c r="G47" i="6"/>
  <c r="G46" i="6"/>
  <c r="H48" i="6"/>
  <c r="G48" i="6" s="1"/>
  <c r="F48" i="6"/>
  <c r="J40" i="6"/>
  <c r="J41" i="6"/>
  <c r="J42" i="6"/>
  <c r="J43" i="6"/>
  <c r="G40" i="6"/>
  <c r="G41" i="6"/>
  <c r="G42" i="6"/>
  <c r="G43" i="6"/>
  <c r="G59" i="6" s="1"/>
  <c r="F44" i="6"/>
  <c r="H44" i="6"/>
  <c r="G44" i="6" s="1"/>
  <c r="I44" i="6"/>
  <c r="J44" i="6" s="1"/>
  <c r="J37" i="6"/>
  <c r="J38" i="6"/>
  <c r="G37" i="6"/>
  <c r="G38" i="6"/>
  <c r="F39" i="6"/>
  <c r="H39" i="6"/>
  <c r="G39" i="6" s="1"/>
  <c r="I39" i="6"/>
  <c r="J39" i="6" s="1"/>
  <c r="J34" i="6"/>
  <c r="J35" i="6"/>
  <c r="G34" i="6"/>
  <c r="G35" i="6"/>
  <c r="I36" i="6"/>
  <c r="J36" i="6" s="1"/>
  <c r="H36" i="6"/>
  <c r="G36" i="6" s="1"/>
  <c r="F36" i="6"/>
  <c r="G60" i="7" l="1"/>
  <c r="L6" i="6"/>
  <c r="L7" i="6"/>
  <c r="L8" i="6"/>
  <c r="L12" i="6"/>
  <c r="L13" i="6"/>
  <c r="L14" i="6"/>
  <c r="L16" i="6"/>
  <c r="L19" i="6"/>
  <c r="L4" i="6"/>
  <c r="L33" i="6" s="1"/>
  <c r="J5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4" i="6"/>
  <c r="I33" i="6"/>
  <c r="I60" i="6" s="1"/>
  <c r="H33" i="6"/>
  <c r="H60" i="6" s="1"/>
  <c r="F33" i="6"/>
  <c r="F60" i="6" s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4" i="6"/>
  <c r="G33" i="6" l="1"/>
  <c r="G60" i="6" s="1"/>
  <c r="E60" i="7"/>
  <c r="E59" i="7"/>
  <c r="E58" i="7"/>
  <c r="D57" i="7"/>
  <c r="D52" i="7"/>
  <c r="D48" i="7"/>
  <c r="D44" i="7"/>
  <c r="D39" i="7"/>
  <c r="D36" i="7"/>
  <c r="E60" i="6" l="1"/>
  <c r="J60" i="6" s="1"/>
  <c r="E59" i="6"/>
  <c r="J59" i="6" s="1"/>
  <c r="E58" i="6"/>
  <c r="J58" i="6" s="1"/>
  <c r="D57" i="6"/>
  <c r="D52" i="6"/>
  <c r="D48" i="6"/>
  <c r="D44" i="6"/>
  <c r="D39" i="6"/>
  <c r="D36" i="6"/>
</calcChain>
</file>

<file path=xl/sharedStrings.xml><?xml version="1.0" encoding="utf-8"?>
<sst xmlns="http://schemas.openxmlformats.org/spreadsheetml/2006/main" count="261" uniqueCount="100">
  <si>
    <t>Наименование страховой организации</t>
  </si>
  <si>
    <t>№ п/п</t>
  </si>
  <si>
    <t>Наименование муниципального образования</t>
  </si>
  <si>
    <t>РОСГОССТРАХ</t>
  </si>
  <si>
    <t>Усть-Лабинский</t>
  </si>
  <si>
    <t>Новопокровский</t>
  </si>
  <si>
    <t>Отрадненский</t>
  </si>
  <si>
    <t>Тихорецкий</t>
  </si>
  <si>
    <t>РЕСО-ГАРАНТИЯ</t>
  </si>
  <si>
    <t>Лабинский</t>
  </si>
  <si>
    <t>Кореновский</t>
  </si>
  <si>
    <t>ИНГОССТРАХ</t>
  </si>
  <si>
    <t xml:space="preserve">Ейский </t>
  </si>
  <si>
    <t xml:space="preserve">Гулькевичский </t>
  </si>
  <si>
    <t>Тимашевский</t>
  </si>
  <si>
    <t xml:space="preserve">Брюховецкий              </t>
  </si>
  <si>
    <t>Курганинский</t>
  </si>
  <si>
    <t xml:space="preserve">Павловский </t>
  </si>
  <si>
    <t>ПРОМИНСТРАХ</t>
  </si>
  <si>
    <t xml:space="preserve"> Ленинградский </t>
  </si>
  <si>
    <t>г.Горячий Ключ</t>
  </si>
  <si>
    <t>Всего по ООО "ПРОМИНСТРАХ"</t>
  </si>
  <si>
    <t>ВЕРНА</t>
  </si>
  <si>
    <t>Всего по ООО  СО "ВЕРНА"</t>
  </si>
  <si>
    <t>Итого по всем СК</t>
  </si>
  <si>
    <t>Крыловский</t>
  </si>
  <si>
    <t>СОГЛАСИЕ</t>
  </si>
  <si>
    <t>г. Геленджик</t>
  </si>
  <si>
    <t>Динской</t>
  </si>
  <si>
    <t>Всего по г. Краснодару</t>
  </si>
  <si>
    <t>Всего по г. Новороссийску</t>
  </si>
  <si>
    <t>жилые дома</t>
  </si>
  <si>
    <t>квартиры</t>
  </si>
  <si>
    <t>итого</t>
  </si>
  <si>
    <t>сумма страховой премии (руб.)</t>
  </si>
  <si>
    <t>Всего по СПАО "ИНГОССТРАХ"</t>
  </si>
  <si>
    <t>Всего по СПАО "РЕСО-ГАРАНТИЯ"</t>
  </si>
  <si>
    <t>Всего по ПАО "РОСГОССТРАХ"</t>
  </si>
  <si>
    <t>Северский</t>
  </si>
  <si>
    <t>Кущевский</t>
  </si>
  <si>
    <t>г. Сочи</t>
  </si>
  <si>
    <t>Кавказский</t>
  </si>
  <si>
    <t>Славянский</t>
  </si>
  <si>
    <t>Белореченский</t>
  </si>
  <si>
    <t>Калининский</t>
  </si>
  <si>
    <t>Крымский</t>
  </si>
  <si>
    <t xml:space="preserve"> г.Новороссийск </t>
  </si>
  <si>
    <t xml:space="preserve">г. Краснодар </t>
  </si>
  <si>
    <t xml:space="preserve">г. Новороссийск </t>
  </si>
  <si>
    <t xml:space="preserve">г.Краснодар </t>
  </si>
  <si>
    <t>ЕВРОИНС</t>
  </si>
  <si>
    <t>г. Краснодар</t>
  </si>
  <si>
    <t>Староминский</t>
  </si>
  <si>
    <t>Абинский</t>
  </si>
  <si>
    <t>Анапский</t>
  </si>
  <si>
    <t>Апшеронский</t>
  </si>
  <si>
    <t>Белоглинский</t>
  </si>
  <si>
    <t>Выселковский</t>
  </si>
  <si>
    <t>Каневский</t>
  </si>
  <si>
    <t>Красноармейский</t>
  </si>
  <si>
    <t>Мостовский</t>
  </si>
  <si>
    <t>Тбилисский</t>
  </si>
  <si>
    <t>Темрюкский</t>
  </si>
  <si>
    <t>Щербиновский</t>
  </si>
  <si>
    <t>г.Армавир</t>
  </si>
  <si>
    <t>Успенский</t>
  </si>
  <si>
    <t>Всего по ООО" РСО"Евроинс"</t>
  </si>
  <si>
    <t xml:space="preserve"> Кол-тво  договоров </t>
  </si>
  <si>
    <t>Всего по ООО СК "СОГЛАСИЕ"</t>
  </si>
  <si>
    <t>Новокубанский</t>
  </si>
  <si>
    <t>Общее количество жилых помещений по данным крайстата 2015г.</t>
  </si>
  <si>
    <t xml:space="preserve">План по минимальной сумме страховой премии на 2017 год
 (руб.)
 по договору
</t>
  </si>
  <si>
    <t>Прим.-Атарский</t>
  </si>
  <si>
    <t>Туапспинский</t>
  </si>
  <si>
    <t>% выполнения мин.плана</t>
  </si>
  <si>
    <t>12мес.2017</t>
  </si>
  <si>
    <t>ов</t>
  </si>
  <si>
    <t>40% возврата</t>
  </si>
  <si>
    <t>Сумма страховой премии по ТС с планом по мин.СП</t>
  </si>
  <si>
    <t>Приложение №1</t>
  </si>
  <si>
    <t>сумма поступившей страховой премии (руб.)</t>
  </si>
  <si>
    <t>Сумма обеспечительного взноса (руб.)</t>
  </si>
  <si>
    <t xml:space="preserve">План по минимальной сумме страховой премии на 2017 год
 (руб.)
 по договору                       ПАО СК "Росгосстрах" и  ФРЖС КК (руб.)
</t>
  </si>
  <si>
    <t xml:space="preserve"> Кол-тво  договоров (ед-ц)</t>
  </si>
  <si>
    <t>Общее количество жилых помещений по данным крайстата 2015г.              (ед-цы)</t>
  </si>
  <si>
    <t xml:space="preserve">Сумма возврата (руб.)  - 40% </t>
  </si>
  <si>
    <t>Информация о реализации ЕСДС за 2017г.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</si>
  <si>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</si>
  <si>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г.Краснодар</t>
  </si>
  <si>
    <t>Новороссийск</t>
  </si>
  <si>
    <t>Итого</t>
  </si>
  <si>
    <t>Выплаты</t>
  </si>
  <si>
    <t>кол-во</t>
  </si>
  <si>
    <t>сумма</t>
  </si>
  <si>
    <t>12мес.2017г.</t>
  </si>
  <si>
    <t>Приложение№1</t>
  </si>
  <si>
    <t>Информация о реализации Программы за 2017г.</t>
  </si>
  <si>
    <t xml:space="preserve">Ленинградский </t>
  </si>
  <si>
    <t>г.Сочи</t>
  </si>
  <si>
    <t>г.Геленджик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</si>
</sst>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#,##0.0\ _₽"/>
    <numFmt numFmtId="166" formatCode="0.0"/>
    <numFmt numFmtId="167" formatCode="#,##0\ _₽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vertical="center"/>
    </xf>
    <xf numFmtId="0" fontId="7" fillId="0" borderId="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1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/>
    <xf numFmtId="0" fontId="7" fillId="2" borderId="1" xfId="0" applyFont="1" applyFill="1" applyBorder="1" applyAlignment="1"/>
    <xf numFmtId="165" fontId="1" fillId="3" borderId="1" xfId="0" applyNumberFormat="1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7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0" borderId="1" xfId="0" applyNumberFormat="1" applyFont="1" applyFill="1" applyBorder="1"/>
    <xf numFmtId="167" fontId="0" fillId="0" borderId="1" xfId="0" applyNumberFormat="1" applyBorder="1"/>
    <xf numFmtId="166" fontId="1" fillId="4" borderId="1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7" fillId="0" borderId="1" xfId="0" applyNumberFormat="1" applyFont="1" applyBorder="1"/>
    <xf numFmtId="166" fontId="9" fillId="4" borderId="1" xfId="0" applyNumberFormat="1" applyFont="1" applyFill="1" applyBorder="1"/>
    <xf numFmtId="166" fontId="7" fillId="4" borderId="1" xfId="0" applyNumberFormat="1" applyFont="1" applyFill="1" applyBorder="1"/>
    <xf numFmtId="166" fontId="7" fillId="2" borderId="1" xfId="0" applyNumberFormat="1" applyFont="1" applyFill="1" applyBorder="1"/>
    <xf numFmtId="166" fontId="7" fillId="4" borderId="1" xfId="0" applyNumberFormat="1" applyFont="1" applyFill="1" applyBorder="1" applyAlignment="1">
      <alignment vertical="center"/>
    </xf>
    <xf numFmtId="165" fontId="7" fillId="3" borderId="4" xfId="0" applyNumberFormat="1" applyFont="1" applyFill="1" applyBorder="1"/>
    <xf numFmtId="165" fontId="1" fillId="3" borderId="9" xfId="0" applyNumberFormat="1" applyFont="1" applyFill="1" applyBorder="1"/>
    <xf numFmtId="166" fontId="10" fillId="4" borderId="1" xfId="0" applyNumberFormat="1" applyFont="1" applyFill="1" applyBorder="1"/>
    <xf numFmtId="167" fontId="10" fillId="0" borderId="1" xfId="0" applyNumberFormat="1" applyFont="1" applyFill="1" applyBorder="1"/>
    <xf numFmtId="167" fontId="10" fillId="0" borderId="1" xfId="0" applyNumberFormat="1" applyFont="1" applyBorder="1"/>
    <xf numFmtId="165" fontId="7" fillId="2" borderId="3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10" fillId="0" borderId="1" xfId="0" applyNumberFormat="1" applyFont="1" applyBorder="1"/>
    <xf numFmtId="165" fontId="7" fillId="0" borderId="1" xfId="0" applyNumberFormat="1" applyFont="1" applyFill="1" applyBorder="1"/>
    <xf numFmtId="165" fontId="7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/>
    <xf numFmtId="166" fontId="10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/>
    </xf>
    <xf numFmtId="0" fontId="13" fillId="0" borderId="1" xfId="0" applyFont="1" applyBorder="1"/>
    <xf numFmtId="165" fontId="7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165" fontId="1" fillId="2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textRotation="90" wrapText="1"/>
    </xf>
    <xf numFmtId="3" fontId="11" fillId="3" borderId="6" xfId="0" applyNumberFormat="1" applyFont="1" applyFill="1" applyBorder="1" applyAlignment="1">
      <alignment horizontal="center" vertical="center" textRotation="90" wrapText="1"/>
    </xf>
    <xf numFmtId="3" fontId="11" fillId="3" borderId="4" xfId="0" applyNumberFormat="1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3" fontId="4" fillId="3" borderId="5" xfId="0" applyNumberFormat="1" applyFont="1" applyFill="1" applyBorder="1" applyAlignment="1">
      <alignment horizontal="center" vertical="center" textRotation="90" wrapText="1"/>
    </xf>
    <xf numFmtId="3" fontId="4" fillId="3" borderId="6" xfId="0" applyNumberFormat="1" applyFont="1" applyFill="1" applyBorder="1" applyAlignment="1">
      <alignment horizontal="center" vertical="center" textRotation="90" wrapText="1"/>
    </xf>
    <xf numFmtId="3" fontId="4" fillId="3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98" zoomScaleNormal="98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O29" sqref="O29"/>
    </sheetView>
  </sheetViews>
  <sheetFormatPr defaultRowHeight="15" x14ac:dyDescent="0.25"/>
  <cols>
    <col min="2" max="2" width="3.28515625" customWidth="1"/>
    <col min="3" max="3" width="17.7109375" customWidth="1"/>
    <col min="4" max="4" width="11.5703125" customWidth="1"/>
    <col min="5" max="5" width="13.85546875" customWidth="1"/>
    <col min="9" max="9" width="13.28515625" customWidth="1"/>
    <col min="11" max="11" width="11.85546875" bestFit="1" customWidth="1"/>
    <col min="12" max="12" width="10.140625" bestFit="1" customWidth="1"/>
    <col min="13" max="13" width="4.7109375" customWidth="1"/>
    <col min="14" max="14" width="13.140625" customWidth="1"/>
  </cols>
  <sheetData>
    <row r="1" spans="1:14" ht="15" customHeight="1" x14ac:dyDescent="0.25">
      <c r="A1" s="112" t="s">
        <v>0</v>
      </c>
      <c r="B1" s="113" t="s">
        <v>1</v>
      </c>
      <c r="C1" s="114" t="s">
        <v>2</v>
      </c>
      <c r="D1" s="106" t="s">
        <v>70</v>
      </c>
      <c r="E1" s="109" t="s">
        <v>71</v>
      </c>
      <c r="F1" s="118" t="s">
        <v>75</v>
      </c>
      <c r="G1" s="119"/>
      <c r="H1" s="119"/>
      <c r="I1" s="119"/>
      <c r="J1" s="119"/>
      <c r="K1" s="119"/>
      <c r="L1" s="119"/>
    </row>
    <row r="2" spans="1:14" ht="15" customHeight="1" x14ac:dyDescent="0.25">
      <c r="A2" s="112"/>
      <c r="B2" s="113"/>
      <c r="C2" s="114"/>
      <c r="D2" s="107"/>
      <c r="E2" s="110"/>
      <c r="F2" s="117" t="s">
        <v>67</v>
      </c>
      <c r="G2" s="117"/>
      <c r="H2" s="117"/>
      <c r="I2" s="122" t="s">
        <v>34</v>
      </c>
      <c r="J2" s="120" t="s">
        <v>74</v>
      </c>
      <c r="K2" s="121" t="s">
        <v>76</v>
      </c>
      <c r="L2" s="121" t="s">
        <v>77</v>
      </c>
      <c r="N2" s="115" t="s">
        <v>78</v>
      </c>
    </row>
    <row r="3" spans="1:14" ht="72" customHeight="1" x14ac:dyDescent="0.25">
      <c r="A3" s="112"/>
      <c r="B3" s="113"/>
      <c r="C3" s="114"/>
      <c r="D3" s="108"/>
      <c r="E3" s="111"/>
      <c r="F3" s="9" t="s">
        <v>31</v>
      </c>
      <c r="G3" s="9" t="s">
        <v>32</v>
      </c>
      <c r="H3" s="9" t="s">
        <v>33</v>
      </c>
      <c r="I3" s="122"/>
      <c r="J3" s="120"/>
      <c r="K3" s="121"/>
      <c r="L3" s="121"/>
      <c r="N3" s="116"/>
    </row>
    <row r="4" spans="1:14" x14ac:dyDescent="0.25">
      <c r="A4" s="94" t="s">
        <v>3</v>
      </c>
      <c r="B4" s="4">
        <v>1</v>
      </c>
      <c r="C4" s="5" t="s">
        <v>53</v>
      </c>
      <c r="D4" s="16">
        <v>37999</v>
      </c>
      <c r="E4" s="18">
        <v>523109</v>
      </c>
      <c r="F4" s="3">
        <v>358</v>
      </c>
      <c r="G4" s="3">
        <f>H4-F4</f>
        <v>60</v>
      </c>
      <c r="H4" s="3">
        <v>418</v>
      </c>
      <c r="I4" s="29">
        <v>655539</v>
      </c>
      <c r="J4" s="59">
        <f>I4/E4*100</f>
        <v>125.31594753674665</v>
      </c>
      <c r="K4" s="60">
        <v>64000</v>
      </c>
      <c r="L4" s="61">
        <f>K4*0.4</f>
        <v>25600</v>
      </c>
      <c r="N4" s="29">
        <v>655539</v>
      </c>
    </row>
    <row r="5" spans="1:14" x14ac:dyDescent="0.25">
      <c r="A5" s="94"/>
      <c r="B5" s="4">
        <v>2</v>
      </c>
      <c r="C5" s="5" t="s">
        <v>54</v>
      </c>
      <c r="D5" s="16">
        <v>61836</v>
      </c>
      <c r="E5" s="18">
        <v>851259</v>
      </c>
      <c r="F5" s="3">
        <v>236</v>
      </c>
      <c r="G5" s="3">
        <f t="shared" ref="G5:G44" si="0">H5-F5</f>
        <v>154</v>
      </c>
      <c r="H5" s="3">
        <v>390</v>
      </c>
      <c r="I5" s="29">
        <v>714150</v>
      </c>
      <c r="J5" s="54">
        <f t="shared" ref="J5:J57" si="1">I5/E5*100</f>
        <v>83.893386149221328</v>
      </c>
      <c r="K5" s="48">
        <v>88000</v>
      </c>
      <c r="L5" s="52"/>
      <c r="N5" s="29">
        <v>714150</v>
      </c>
    </row>
    <row r="6" spans="1:14" x14ac:dyDescent="0.25">
      <c r="A6" s="94"/>
      <c r="B6" s="4">
        <v>3</v>
      </c>
      <c r="C6" s="5" t="s">
        <v>55</v>
      </c>
      <c r="D6" s="16">
        <v>39442</v>
      </c>
      <c r="E6" s="18">
        <v>542974</v>
      </c>
      <c r="F6" s="3">
        <v>335</v>
      </c>
      <c r="G6" s="3">
        <f t="shared" si="0"/>
        <v>47</v>
      </c>
      <c r="H6" s="3">
        <v>382</v>
      </c>
      <c r="I6" s="29">
        <v>606188</v>
      </c>
      <c r="J6" s="59">
        <f t="shared" si="1"/>
        <v>111.64217807850835</v>
      </c>
      <c r="K6" s="60">
        <v>64000</v>
      </c>
      <c r="L6" s="61">
        <f t="shared" ref="L6:L19" si="2">K6*0.4</f>
        <v>25600</v>
      </c>
      <c r="N6" s="29">
        <v>606188</v>
      </c>
    </row>
    <row r="7" spans="1:14" x14ac:dyDescent="0.25">
      <c r="A7" s="94"/>
      <c r="B7" s="4">
        <v>4</v>
      </c>
      <c r="C7" s="5" t="s">
        <v>56</v>
      </c>
      <c r="D7" s="16">
        <v>15031</v>
      </c>
      <c r="E7" s="18">
        <v>206923</v>
      </c>
      <c r="F7" s="3">
        <v>156</v>
      </c>
      <c r="G7" s="3">
        <f t="shared" si="0"/>
        <v>10</v>
      </c>
      <c r="H7" s="3">
        <v>166</v>
      </c>
      <c r="I7" s="29">
        <v>246150</v>
      </c>
      <c r="J7" s="59">
        <f t="shared" si="1"/>
        <v>118.95729329267408</v>
      </c>
      <c r="K7" s="60">
        <v>26000</v>
      </c>
      <c r="L7" s="61">
        <f t="shared" si="2"/>
        <v>10400</v>
      </c>
      <c r="N7" s="29">
        <v>246150</v>
      </c>
    </row>
    <row r="8" spans="1:14" x14ac:dyDescent="0.25">
      <c r="A8" s="94"/>
      <c r="B8" s="4">
        <v>5</v>
      </c>
      <c r="C8" s="5" t="s">
        <v>57</v>
      </c>
      <c r="D8" s="16">
        <v>27719</v>
      </c>
      <c r="E8" s="18">
        <v>381591</v>
      </c>
      <c r="F8" s="3">
        <v>289</v>
      </c>
      <c r="G8" s="3">
        <f t="shared" si="0"/>
        <v>39</v>
      </c>
      <c r="H8" s="3">
        <v>328</v>
      </c>
      <c r="I8" s="29">
        <v>402525</v>
      </c>
      <c r="J8" s="59">
        <f t="shared" si="1"/>
        <v>105.48597844288781</v>
      </c>
      <c r="K8" s="60">
        <v>46000</v>
      </c>
      <c r="L8" s="61">
        <f t="shared" si="2"/>
        <v>18400</v>
      </c>
      <c r="N8" s="29">
        <v>402525</v>
      </c>
    </row>
    <row r="9" spans="1:14" x14ac:dyDescent="0.25">
      <c r="A9" s="94"/>
      <c r="B9" s="4">
        <v>6</v>
      </c>
      <c r="C9" s="6" t="s">
        <v>44</v>
      </c>
      <c r="D9" s="17">
        <v>19214</v>
      </c>
      <c r="E9" s="19">
        <v>264508</v>
      </c>
      <c r="F9" s="3">
        <v>152</v>
      </c>
      <c r="G9" s="3">
        <f t="shared" si="0"/>
        <v>22</v>
      </c>
      <c r="H9" s="3">
        <v>174</v>
      </c>
      <c r="I9" s="29">
        <v>208736</v>
      </c>
      <c r="J9" s="54">
        <f t="shared" si="1"/>
        <v>78.914815430913237</v>
      </c>
      <c r="K9" s="48">
        <v>34000</v>
      </c>
      <c r="L9" s="52"/>
      <c r="N9" s="29">
        <v>208736</v>
      </c>
    </row>
    <row r="10" spans="1:14" x14ac:dyDescent="0.25">
      <c r="A10" s="94"/>
      <c r="B10" s="4">
        <v>7</v>
      </c>
      <c r="C10" s="5" t="s">
        <v>58</v>
      </c>
      <c r="D10" s="16">
        <v>37523</v>
      </c>
      <c r="E10" s="18">
        <v>516557</v>
      </c>
      <c r="F10" s="3">
        <v>212</v>
      </c>
      <c r="G10" s="3">
        <f t="shared" si="0"/>
        <v>66</v>
      </c>
      <c r="H10" s="3">
        <v>278</v>
      </c>
      <c r="I10" s="29">
        <v>366750</v>
      </c>
      <c r="J10" s="54">
        <f t="shared" si="1"/>
        <v>70.998941065555215</v>
      </c>
      <c r="K10" s="48">
        <v>64000</v>
      </c>
      <c r="L10" s="52"/>
      <c r="N10" s="29">
        <v>366750</v>
      </c>
    </row>
    <row r="11" spans="1:14" x14ac:dyDescent="0.25">
      <c r="A11" s="94"/>
      <c r="B11" s="4">
        <v>8</v>
      </c>
      <c r="C11" s="5" t="s">
        <v>59</v>
      </c>
      <c r="D11" s="16">
        <v>40225</v>
      </c>
      <c r="E11" s="18">
        <v>553753</v>
      </c>
      <c r="F11" s="3">
        <v>92</v>
      </c>
      <c r="G11" s="3">
        <f t="shared" si="0"/>
        <v>76</v>
      </c>
      <c r="H11" s="3">
        <v>168</v>
      </c>
      <c r="I11" s="29">
        <v>211950</v>
      </c>
      <c r="J11" s="54">
        <f t="shared" si="1"/>
        <v>38.275187673926823</v>
      </c>
      <c r="K11" s="48">
        <v>68000</v>
      </c>
      <c r="L11" s="52"/>
      <c r="N11" s="29">
        <v>211950</v>
      </c>
    </row>
    <row r="12" spans="1:14" x14ac:dyDescent="0.25">
      <c r="A12" s="94"/>
      <c r="B12" s="4">
        <v>9</v>
      </c>
      <c r="C12" s="5" t="s">
        <v>60</v>
      </c>
      <c r="D12" s="16">
        <v>29444</v>
      </c>
      <c r="E12" s="18">
        <v>405338</v>
      </c>
      <c r="F12" s="3">
        <v>220</v>
      </c>
      <c r="G12" s="3">
        <f t="shared" si="0"/>
        <v>34</v>
      </c>
      <c r="H12" s="3">
        <v>254</v>
      </c>
      <c r="I12" s="29">
        <v>426150</v>
      </c>
      <c r="J12" s="59">
        <f t="shared" si="1"/>
        <v>105.13448035960111</v>
      </c>
      <c r="K12" s="60">
        <v>52000</v>
      </c>
      <c r="L12" s="61">
        <f t="shared" si="2"/>
        <v>20800</v>
      </c>
      <c r="N12" s="29">
        <v>426150</v>
      </c>
    </row>
    <row r="13" spans="1:14" x14ac:dyDescent="0.25">
      <c r="A13" s="94"/>
      <c r="B13" s="4">
        <v>10</v>
      </c>
      <c r="C13" s="5" t="s">
        <v>69</v>
      </c>
      <c r="D13" s="16">
        <v>34358</v>
      </c>
      <c r="E13" s="18">
        <v>472986</v>
      </c>
      <c r="F13" s="3">
        <v>408</v>
      </c>
      <c r="G13" s="3">
        <f t="shared" si="0"/>
        <v>204</v>
      </c>
      <c r="H13" s="3">
        <v>612</v>
      </c>
      <c r="I13" s="29">
        <v>847613</v>
      </c>
      <c r="J13" s="59">
        <f t="shared" si="1"/>
        <v>179.20466990566317</v>
      </c>
      <c r="K13" s="60">
        <v>54000</v>
      </c>
      <c r="L13" s="61">
        <f t="shared" si="2"/>
        <v>21600</v>
      </c>
      <c r="N13" s="29">
        <v>847613</v>
      </c>
    </row>
    <row r="14" spans="1:14" x14ac:dyDescent="0.25">
      <c r="A14" s="94"/>
      <c r="B14" s="4">
        <v>11</v>
      </c>
      <c r="C14" s="5" t="s">
        <v>5</v>
      </c>
      <c r="D14" s="16">
        <v>17493</v>
      </c>
      <c r="E14" s="18">
        <v>240816</v>
      </c>
      <c r="F14" s="3">
        <v>224</v>
      </c>
      <c r="G14" s="3">
        <f t="shared" si="0"/>
        <v>38</v>
      </c>
      <c r="H14" s="3">
        <v>262</v>
      </c>
      <c r="I14" s="29">
        <v>378450</v>
      </c>
      <c r="J14" s="59">
        <f t="shared" si="1"/>
        <v>157.15317919075144</v>
      </c>
      <c r="K14" s="60">
        <v>30000</v>
      </c>
      <c r="L14" s="61">
        <f t="shared" si="2"/>
        <v>12000</v>
      </c>
      <c r="N14" s="29">
        <v>378450</v>
      </c>
    </row>
    <row r="15" spans="1:14" x14ac:dyDescent="0.25">
      <c r="A15" s="94"/>
      <c r="B15" s="4">
        <v>12</v>
      </c>
      <c r="C15" s="5" t="s">
        <v>6</v>
      </c>
      <c r="D15" s="16">
        <v>25517</v>
      </c>
      <c r="E15" s="18">
        <v>351277</v>
      </c>
      <c r="F15" s="3">
        <v>83</v>
      </c>
      <c r="G15" s="3">
        <f t="shared" si="0"/>
        <v>21</v>
      </c>
      <c r="H15" s="3">
        <v>104</v>
      </c>
      <c r="I15" s="29">
        <v>154350</v>
      </c>
      <c r="J15" s="54">
        <f t="shared" si="1"/>
        <v>43.939682928287361</v>
      </c>
      <c r="K15" s="48">
        <v>44000</v>
      </c>
      <c r="L15" s="52"/>
      <c r="N15" s="29">
        <v>154350</v>
      </c>
    </row>
    <row r="16" spans="1:14" x14ac:dyDescent="0.25">
      <c r="A16" s="94"/>
      <c r="B16" s="4">
        <v>13</v>
      </c>
      <c r="C16" s="5" t="s">
        <v>72</v>
      </c>
      <c r="D16" s="16">
        <v>22864</v>
      </c>
      <c r="E16" s="18">
        <v>314755</v>
      </c>
      <c r="F16" s="3">
        <v>158</v>
      </c>
      <c r="G16" s="3">
        <f t="shared" si="0"/>
        <v>80</v>
      </c>
      <c r="H16" s="3">
        <v>238</v>
      </c>
      <c r="I16" s="29">
        <v>354150</v>
      </c>
      <c r="J16" s="59">
        <f t="shared" si="1"/>
        <v>112.51608393830122</v>
      </c>
      <c r="K16" s="60">
        <v>38000</v>
      </c>
      <c r="L16" s="61">
        <f t="shared" si="2"/>
        <v>15200</v>
      </c>
      <c r="N16" s="29">
        <v>354150</v>
      </c>
    </row>
    <row r="17" spans="1:16" x14ac:dyDescent="0.25">
      <c r="A17" s="94"/>
      <c r="B17" s="4">
        <v>14</v>
      </c>
      <c r="C17" s="5" t="s">
        <v>38</v>
      </c>
      <c r="D17" s="16">
        <v>46434</v>
      </c>
      <c r="E17" s="18">
        <v>639229</v>
      </c>
      <c r="F17" s="3">
        <v>109</v>
      </c>
      <c r="G17" s="3">
        <f t="shared" si="0"/>
        <v>26</v>
      </c>
      <c r="H17" s="3">
        <v>135</v>
      </c>
      <c r="I17" s="29">
        <v>225450</v>
      </c>
      <c r="J17" s="54">
        <f t="shared" si="1"/>
        <v>35.269050684496477</v>
      </c>
      <c r="K17" s="48">
        <v>76000</v>
      </c>
      <c r="L17" s="52"/>
      <c r="N17" s="29">
        <v>225450</v>
      </c>
    </row>
    <row r="18" spans="1:16" x14ac:dyDescent="0.25">
      <c r="A18" s="94"/>
      <c r="B18" s="4">
        <v>15</v>
      </c>
      <c r="C18" s="5" t="s">
        <v>42</v>
      </c>
      <c r="D18" s="16">
        <v>48434</v>
      </c>
      <c r="E18" s="18">
        <v>666762</v>
      </c>
      <c r="F18" s="3">
        <v>309</v>
      </c>
      <c r="G18" s="3">
        <f t="shared" si="0"/>
        <v>94</v>
      </c>
      <c r="H18" s="3">
        <v>403</v>
      </c>
      <c r="I18" s="29">
        <v>571500</v>
      </c>
      <c r="J18" s="54">
        <f t="shared" si="1"/>
        <v>85.712743077739887</v>
      </c>
      <c r="K18" s="48">
        <v>76000</v>
      </c>
      <c r="L18" s="52"/>
      <c r="N18" s="29">
        <v>571500</v>
      </c>
    </row>
    <row r="19" spans="1:16" x14ac:dyDescent="0.25">
      <c r="A19" s="94"/>
      <c r="B19" s="4">
        <v>16</v>
      </c>
      <c r="C19" s="5" t="s">
        <v>61</v>
      </c>
      <c r="D19" s="16">
        <v>18670</v>
      </c>
      <c r="E19" s="18">
        <v>257019</v>
      </c>
      <c r="F19" s="3">
        <v>376</v>
      </c>
      <c r="G19" s="3">
        <f t="shared" si="0"/>
        <v>50</v>
      </c>
      <c r="H19" s="3">
        <v>426</v>
      </c>
      <c r="I19" s="29">
        <v>635288</v>
      </c>
      <c r="J19" s="59">
        <f t="shared" si="1"/>
        <v>247.17550064392125</v>
      </c>
      <c r="K19" s="60">
        <v>32000</v>
      </c>
      <c r="L19" s="61">
        <f t="shared" si="2"/>
        <v>12800</v>
      </c>
      <c r="N19" s="29">
        <v>635288</v>
      </c>
    </row>
    <row r="20" spans="1:16" x14ac:dyDescent="0.25">
      <c r="A20" s="94"/>
      <c r="B20" s="4">
        <v>17</v>
      </c>
      <c r="C20" s="5" t="s">
        <v>62</v>
      </c>
      <c r="D20" s="16">
        <v>47770</v>
      </c>
      <c r="E20" s="18">
        <v>657621</v>
      </c>
      <c r="F20" s="3">
        <v>212</v>
      </c>
      <c r="G20" s="3">
        <f t="shared" si="0"/>
        <v>148</v>
      </c>
      <c r="H20" s="3">
        <v>360</v>
      </c>
      <c r="I20" s="29">
        <v>554290</v>
      </c>
      <c r="J20" s="54">
        <f t="shared" si="1"/>
        <v>84.287150197454153</v>
      </c>
      <c r="K20" s="48">
        <v>74000</v>
      </c>
      <c r="L20" s="52"/>
      <c r="N20" s="29">
        <v>554290</v>
      </c>
    </row>
    <row r="21" spans="1:16" x14ac:dyDescent="0.25">
      <c r="A21" s="94"/>
      <c r="B21" s="4">
        <v>18</v>
      </c>
      <c r="C21" s="5" t="s">
        <v>14</v>
      </c>
      <c r="D21" s="16">
        <v>40986</v>
      </c>
      <c r="E21" s="18">
        <v>564230</v>
      </c>
      <c r="F21" s="3">
        <v>243</v>
      </c>
      <c r="G21" s="3">
        <f t="shared" si="0"/>
        <v>124</v>
      </c>
      <c r="H21" s="3">
        <v>367</v>
      </c>
      <c r="I21" s="29">
        <v>493388</v>
      </c>
      <c r="J21" s="54">
        <f t="shared" si="1"/>
        <v>87.444481860234305</v>
      </c>
      <c r="K21" s="48">
        <v>66000</v>
      </c>
      <c r="L21" s="52"/>
      <c r="N21" s="29">
        <v>493388</v>
      </c>
    </row>
    <row r="22" spans="1:16" x14ac:dyDescent="0.25">
      <c r="A22" s="94"/>
      <c r="B22" s="4">
        <v>19</v>
      </c>
      <c r="C22" s="5" t="s">
        <v>7</v>
      </c>
      <c r="D22" s="16">
        <v>54933</v>
      </c>
      <c r="E22" s="18">
        <v>756230</v>
      </c>
      <c r="F22" s="3">
        <v>172</v>
      </c>
      <c r="G22" s="3">
        <f t="shared" si="0"/>
        <v>125</v>
      </c>
      <c r="H22" s="3">
        <v>297</v>
      </c>
      <c r="I22" s="29">
        <v>393975</v>
      </c>
      <c r="J22" s="54">
        <f t="shared" si="1"/>
        <v>52.097245546989669</v>
      </c>
      <c r="K22" s="48">
        <v>84000</v>
      </c>
      <c r="L22" s="52"/>
      <c r="N22" s="29">
        <v>393975</v>
      </c>
    </row>
    <row r="23" spans="1:16" x14ac:dyDescent="0.25">
      <c r="A23" s="94"/>
      <c r="B23" s="4">
        <v>20</v>
      </c>
      <c r="C23" s="5" t="s">
        <v>4</v>
      </c>
      <c r="D23" s="16">
        <v>40455</v>
      </c>
      <c r="E23" s="18">
        <v>556920</v>
      </c>
      <c r="F23" s="3">
        <v>266</v>
      </c>
      <c r="G23" s="3">
        <f t="shared" si="0"/>
        <v>56</v>
      </c>
      <c r="H23" s="3">
        <v>322</v>
      </c>
      <c r="I23" s="29">
        <v>469431</v>
      </c>
      <c r="J23" s="54">
        <f t="shared" si="1"/>
        <v>84.290562378797674</v>
      </c>
      <c r="K23" s="48">
        <v>70000</v>
      </c>
      <c r="L23" s="52"/>
      <c r="N23" s="29">
        <v>469431</v>
      </c>
    </row>
    <row r="24" spans="1:16" ht="15.75" thickBot="1" x14ac:dyDescent="0.3">
      <c r="A24" s="94"/>
      <c r="B24" s="4">
        <v>21</v>
      </c>
      <c r="C24" s="5" t="s">
        <v>63</v>
      </c>
      <c r="D24" s="16">
        <v>14655</v>
      </c>
      <c r="E24" s="18">
        <v>201747</v>
      </c>
      <c r="F24" s="3">
        <v>45</v>
      </c>
      <c r="G24" s="3">
        <f t="shared" si="0"/>
        <v>5</v>
      </c>
      <c r="H24" s="3">
        <v>50</v>
      </c>
      <c r="I24" s="29">
        <v>85950</v>
      </c>
      <c r="J24" s="54">
        <f t="shared" si="1"/>
        <v>42.602863983107554</v>
      </c>
      <c r="K24" s="48">
        <v>26000</v>
      </c>
      <c r="L24" s="52"/>
      <c r="N24" s="57">
        <v>85950</v>
      </c>
    </row>
    <row r="25" spans="1:16" ht="15.75" thickBot="1" x14ac:dyDescent="0.3">
      <c r="A25" s="94"/>
      <c r="B25" s="4">
        <v>22</v>
      </c>
      <c r="C25" s="32" t="s">
        <v>64</v>
      </c>
      <c r="D25" s="33">
        <v>69033</v>
      </c>
      <c r="E25" s="34">
        <v>0</v>
      </c>
      <c r="F25" s="30">
        <v>75</v>
      </c>
      <c r="G25" s="3">
        <f t="shared" si="0"/>
        <v>46</v>
      </c>
      <c r="H25" s="35">
        <v>121</v>
      </c>
      <c r="I25" s="29">
        <v>183000</v>
      </c>
      <c r="J25" s="55">
        <v>0</v>
      </c>
      <c r="K25" s="49">
        <v>0</v>
      </c>
      <c r="L25" s="52">
        <v>0</v>
      </c>
      <c r="N25" s="58">
        <f>SUM(N4:N24)</f>
        <v>9001973</v>
      </c>
    </row>
    <row r="26" spans="1:16" x14ac:dyDescent="0.25">
      <c r="A26" s="94"/>
      <c r="B26" s="4">
        <v>23</v>
      </c>
      <c r="C26" s="32" t="s">
        <v>43</v>
      </c>
      <c r="D26" s="33">
        <v>42544</v>
      </c>
      <c r="E26" s="62">
        <v>0</v>
      </c>
      <c r="F26" s="30">
        <v>19</v>
      </c>
      <c r="G26" s="3">
        <f t="shared" si="0"/>
        <v>1</v>
      </c>
      <c r="H26" s="35">
        <v>20</v>
      </c>
      <c r="I26" s="29">
        <v>29813</v>
      </c>
      <c r="J26" s="55">
        <v>0</v>
      </c>
      <c r="K26" s="49">
        <v>0</v>
      </c>
      <c r="L26" s="52">
        <v>0</v>
      </c>
    </row>
    <row r="27" spans="1:16" x14ac:dyDescent="0.25">
      <c r="A27" s="94"/>
      <c r="B27" s="4">
        <v>24</v>
      </c>
      <c r="C27" s="32" t="s">
        <v>9</v>
      </c>
      <c r="D27" s="33">
        <v>39828</v>
      </c>
      <c r="E27" s="62">
        <v>0</v>
      </c>
      <c r="F27" s="30">
        <v>179</v>
      </c>
      <c r="G27" s="3">
        <f t="shared" si="0"/>
        <v>50</v>
      </c>
      <c r="H27" s="35">
        <v>229</v>
      </c>
      <c r="I27" s="29">
        <v>382950</v>
      </c>
      <c r="J27" s="55">
        <v>0</v>
      </c>
      <c r="K27" s="49">
        <v>0</v>
      </c>
      <c r="L27" s="52">
        <v>0</v>
      </c>
      <c r="P27" t="s">
        <v>87</v>
      </c>
    </row>
    <row r="28" spans="1:16" x14ac:dyDescent="0.25">
      <c r="A28" s="94"/>
      <c r="B28" s="4">
        <v>25</v>
      </c>
      <c r="C28" s="32" t="s">
        <v>45</v>
      </c>
      <c r="D28" s="33">
        <v>51511</v>
      </c>
      <c r="E28" s="62">
        <v>0</v>
      </c>
      <c r="F28" s="30">
        <v>398</v>
      </c>
      <c r="G28" s="3">
        <f t="shared" si="0"/>
        <v>125</v>
      </c>
      <c r="H28" s="35">
        <v>523</v>
      </c>
      <c r="I28" s="29">
        <v>666033</v>
      </c>
      <c r="J28" s="55">
        <v>0</v>
      </c>
      <c r="K28" s="49">
        <v>0</v>
      </c>
      <c r="L28" s="52">
        <v>0</v>
      </c>
    </row>
    <row r="29" spans="1:16" x14ac:dyDescent="0.25">
      <c r="A29" s="94"/>
      <c r="B29" s="4">
        <v>26</v>
      </c>
      <c r="C29" s="32" t="s">
        <v>10</v>
      </c>
      <c r="D29" s="33">
        <v>37189</v>
      </c>
      <c r="E29" s="62">
        <v>0</v>
      </c>
      <c r="F29" s="30">
        <v>185</v>
      </c>
      <c r="G29" s="3">
        <f t="shared" si="0"/>
        <v>35</v>
      </c>
      <c r="H29" s="35">
        <v>220</v>
      </c>
      <c r="I29" s="29">
        <v>301050</v>
      </c>
      <c r="J29" s="55">
        <v>0</v>
      </c>
      <c r="K29" s="49">
        <v>0</v>
      </c>
      <c r="L29" s="52">
        <v>0</v>
      </c>
    </row>
    <row r="30" spans="1:16" x14ac:dyDescent="0.25">
      <c r="A30" s="94"/>
      <c r="B30" s="4">
        <v>27</v>
      </c>
      <c r="C30" s="32" t="s">
        <v>41</v>
      </c>
      <c r="D30" s="33">
        <v>51579</v>
      </c>
      <c r="E30" s="62">
        <v>0</v>
      </c>
      <c r="F30" s="30">
        <v>230</v>
      </c>
      <c r="G30" s="3">
        <f t="shared" si="0"/>
        <v>49</v>
      </c>
      <c r="H30" s="35">
        <v>279</v>
      </c>
      <c r="I30" s="29">
        <v>402490</v>
      </c>
      <c r="J30" s="55">
        <v>0</v>
      </c>
      <c r="K30" s="49">
        <v>0</v>
      </c>
      <c r="L30" s="52">
        <v>0</v>
      </c>
    </row>
    <row r="31" spans="1:16" x14ac:dyDescent="0.25">
      <c r="A31" s="94"/>
      <c r="B31" s="4">
        <v>28</v>
      </c>
      <c r="C31" s="32" t="s">
        <v>65</v>
      </c>
      <c r="D31" s="33">
        <v>16619</v>
      </c>
      <c r="E31" s="62">
        <v>0</v>
      </c>
      <c r="F31" s="30">
        <v>166</v>
      </c>
      <c r="G31" s="3">
        <f t="shared" si="0"/>
        <v>50</v>
      </c>
      <c r="H31" s="35">
        <v>216</v>
      </c>
      <c r="I31" s="29">
        <v>317700</v>
      </c>
      <c r="J31" s="55">
        <v>0</v>
      </c>
      <c r="K31" s="49">
        <v>0</v>
      </c>
      <c r="L31" s="52">
        <v>0</v>
      </c>
    </row>
    <row r="32" spans="1:16" x14ac:dyDescent="0.25">
      <c r="A32" s="94"/>
      <c r="B32" s="5">
        <v>29</v>
      </c>
      <c r="C32" s="36" t="s">
        <v>73</v>
      </c>
      <c r="D32" s="32">
        <v>52226</v>
      </c>
      <c r="E32" s="62">
        <v>0</v>
      </c>
      <c r="F32" s="35">
        <v>22</v>
      </c>
      <c r="G32" s="3">
        <f t="shared" si="0"/>
        <v>97</v>
      </c>
      <c r="H32" s="35">
        <v>119</v>
      </c>
      <c r="I32" s="29">
        <v>154050</v>
      </c>
      <c r="J32" s="55">
        <v>0</v>
      </c>
      <c r="K32" s="49">
        <v>0</v>
      </c>
      <c r="L32" s="52">
        <v>0</v>
      </c>
    </row>
    <row r="33" spans="1:12" ht="20.25" customHeight="1" x14ac:dyDescent="0.25">
      <c r="A33" s="94"/>
      <c r="B33" s="95" t="s">
        <v>37</v>
      </c>
      <c r="C33" s="96"/>
      <c r="D33" s="12">
        <f>SUM(D4:D32)</f>
        <v>1081531</v>
      </c>
      <c r="E33" s="27">
        <v>9925602</v>
      </c>
      <c r="F33" s="2">
        <f>SUM(F4:F32)</f>
        <v>5929</v>
      </c>
      <c r="G33" s="2">
        <f t="shared" si="0"/>
        <v>1932</v>
      </c>
      <c r="H33" s="2">
        <f>SUM(H4:H32)</f>
        <v>7861</v>
      </c>
      <c r="I33" s="28">
        <f>SUM(I4:I32)</f>
        <v>11439059</v>
      </c>
      <c r="J33" s="50">
        <f>(I4+I5+I6+I7+I8+I9+I10+I11+I12+I13+I14+I15+I16+I17+I18+I19+I20+I21+I22+I23+I24+J25)/E33*100</f>
        <v>90.694478783251625</v>
      </c>
      <c r="K33" s="51">
        <f>SUM(K4:K32)</f>
        <v>1176000</v>
      </c>
      <c r="L33" s="51">
        <f>SUM(L4:L32)</f>
        <v>162400</v>
      </c>
    </row>
    <row r="34" spans="1:12" x14ac:dyDescent="0.25">
      <c r="A34" s="97" t="s">
        <v>8</v>
      </c>
      <c r="B34" s="4">
        <v>1</v>
      </c>
      <c r="C34" s="5" t="s">
        <v>40</v>
      </c>
      <c r="D34" s="16">
        <v>158589</v>
      </c>
      <c r="E34" s="18">
        <v>1091600</v>
      </c>
      <c r="F34" s="30">
        <v>156</v>
      </c>
      <c r="G34" s="3">
        <f t="shared" si="0"/>
        <v>518</v>
      </c>
      <c r="H34" s="3">
        <v>674</v>
      </c>
      <c r="I34" s="29">
        <v>788400</v>
      </c>
      <c r="J34" s="54">
        <f t="shared" si="1"/>
        <v>72.224257969952362</v>
      </c>
    </row>
    <row r="35" spans="1:12" x14ac:dyDescent="0.25">
      <c r="A35" s="97"/>
      <c r="B35" s="4">
        <v>2</v>
      </c>
      <c r="C35" s="5" t="s">
        <v>47</v>
      </c>
      <c r="D35" s="16">
        <v>493046</v>
      </c>
      <c r="E35" s="18">
        <v>678747</v>
      </c>
      <c r="F35" s="30">
        <v>61</v>
      </c>
      <c r="G35" s="3">
        <f t="shared" si="0"/>
        <v>219</v>
      </c>
      <c r="H35" s="3">
        <v>280</v>
      </c>
      <c r="I35" s="29">
        <v>348713</v>
      </c>
      <c r="J35" s="54">
        <f t="shared" si="1"/>
        <v>51.375991348764707</v>
      </c>
    </row>
    <row r="36" spans="1:12" ht="23.25" customHeight="1" x14ac:dyDescent="0.25">
      <c r="A36" s="97"/>
      <c r="B36" s="95" t="s">
        <v>36</v>
      </c>
      <c r="C36" s="96"/>
      <c r="D36" s="12">
        <f>SUM(D34:D35)</f>
        <v>651635</v>
      </c>
      <c r="E36" s="20">
        <v>1770347</v>
      </c>
      <c r="F36" s="2">
        <f>SUM(F34:F35)</f>
        <v>217</v>
      </c>
      <c r="G36" s="43">
        <f t="shared" si="0"/>
        <v>737</v>
      </c>
      <c r="H36" s="2">
        <f>SUM(H34:H35)</f>
        <v>954</v>
      </c>
      <c r="I36" s="28">
        <f>SUM(I34:I35)</f>
        <v>1137113</v>
      </c>
      <c r="J36" s="56">
        <f t="shared" si="1"/>
        <v>64.231080121580689</v>
      </c>
    </row>
    <row r="37" spans="1:12" x14ac:dyDescent="0.25">
      <c r="A37" s="98" t="s">
        <v>11</v>
      </c>
      <c r="B37" s="7">
        <v>1</v>
      </c>
      <c r="C37" s="5" t="s">
        <v>12</v>
      </c>
      <c r="D37" s="16">
        <v>51821</v>
      </c>
      <c r="E37" s="18">
        <v>445868</v>
      </c>
      <c r="F37" s="30">
        <v>21</v>
      </c>
      <c r="G37" s="44">
        <f t="shared" si="0"/>
        <v>264</v>
      </c>
      <c r="H37" s="3">
        <v>285</v>
      </c>
      <c r="I37" s="29">
        <v>278250</v>
      </c>
      <c r="J37" s="56">
        <f t="shared" si="1"/>
        <v>62.406362421165007</v>
      </c>
    </row>
    <row r="38" spans="1:12" x14ac:dyDescent="0.25">
      <c r="A38" s="98"/>
      <c r="B38" s="7">
        <v>2</v>
      </c>
      <c r="C38" s="5" t="s">
        <v>13</v>
      </c>
      <c r="D38" s="16">
        <v>41759</v>
      </c>
      <c r="E38" s="18">
        <v>359294</v>
      </c>
      <c r="F38" s="30">
        <v>78</v>
      </c>
      <c r="G38" s="44">
        <f t="shared" si="0"/>
        <v>39</v>
      </c>
      <c r="H38" s="3">
        <v>117</v>
      </c>
      <c r="I38" s="29">
        <v>282600</v>
      </c>
      <c r="J38" s="56">
        <f t="shared" si="1"/>
        <v>78.65424972306802</v>
      </c>
    </row>
    <row r="39" spans="1:12" ht="23.25" customHeight="1" x14ac:dyDescent="0.25">
      <c r="A39" s="98"/>
      <c r="B39" s="99" t="s">
        <v>35</v>
      </c>
      <c r="C39" s="95"/>
      <c r="D39" s="10">
        <f>SUM(D37:D38)</f>
        <v>93580</v>
      </c>
      <c r="E39" s="21">
        <v>805162</v>
      </c>
      <c r="F39" s="2">
        <f>SUM(F37:F38)</f>
        <v>99</v>
      </c>
      <c r="G39" s="45">
        <f t="shared" si="0"/>
        <v>303</v>
      </c>
      <c r="H39" s="2">
        <f>SUM(H37:H38)</f>
        <v>402</v>
      </c>
      <c r="I39" s="28">
        <f>SUM(I37:I38)</f>
        <v>560850</v>
      </c>
      <c r="J39" s="56">
        <f t="shared" si="1"/>
        <v>69.656789565329717</v>
      </c>
    </row>
    <row r="40" spans="1:12" x14ac:dyDescent="0.25">
      <c r="A40" s="98" t="s">
        <v>18</v>
      </c>
      <c r="B40" s="7">
        <v>1</v>
      </c>
      <c r="C40" s="5" t="s">
        <v>19</v>
      </c>
      <c r="D40" s="16">
        <v>25908</v>
      </c>
      <c r="E40" s="18">
        <v>222912</v>
      </c>
      <c r="F40" s="30">
        <v>152</v>
      </c>
      <c r="G40" s="46">
        <f t="shared" si="0"/>
        <v>43</v>
      </c>
      <c r="H40" s="3">
        <v>195</v>
      </c>
      <c r="I40" s="29">
        <v>179215</v>
      </c>
      <c r="J40" s="56">
        <f t="shared" si="1"/>
        <v>80.397197100200984</v>
      </c>
    </row>
    <row r="41" spans="1:12" x14ac:dyDescent="0.25">
      <c r="A41" s="98"/>
      <c r="B41" s="7">
        <v>2</v>
      </c>
      <c r="C41" s="5" t="s">
        <v>49</v>
      </c>
      <c r="D41" s="16">
        <v>493046</v>
      </c>
      <c r="E41" s="18">
        <v>424217</v>
      </c>
      <c r="F41" s="30">
        <v>3</v>
      </c>
      <c r="G41" s="46">
        <f t="shared" si="0"/>
        <v>18</v>
      </c>
      <c r="H41" s="3">
        <v>21</v>
      </c>
      <c r="I41" s="29">
        <v>28575</v>
      </c>
      <c r="J41" s="56">
        <f t="shared" si="1"/>
        <v>6.7359393895105573</v>
      </c>
    </row>
    <row r="42" spans="1:12" x14ac:dyDescent="0.25">
      <c r="A42" s="98"/>
      <c r="B42" s="7">
        <v>3</v>
      </c>
      <c r="C42" s="5" t="s">
        <v>20</v>
      </c>
      <c r="D42" s="16">
        <v>25390</v>
      </c>
      <c r="E42" s="18">
        <v>218456</v>
      </c>
      <c r="F42" s="30">
        <v>9</v>
      </c>
      <c r="G42" s="46">
        <f t="shared" si="0"/>
        <v>10</v>
      </c>
      <c r="H42" s="3">
        <v>19</v>
      </c>
      <c r="I42" s="29">
        <v>22275</v>
      </c>
      <c r="J42" s="56">
        <f t="shared" si="1"/>
        <v>10.196561321272933</v>
      </c>
    </row>
    <row r="43" spans="1:12" x14ac:dyDescent="0.25">
      <c r="A43" s="98"/>
      <c r="B43" s="7">
        <v>4</v>
      </c>
      <c r="C43" s="5" t="s">
        <v>46</v>
      </c>
      <c r="D43" s="16">
        <v>128596</v>
      </c>
      <c r="E43" s="18">
        <v>553220</v>
      </c>
      <c r="F43" s="30">
        <v>47</v>
      </c>
      <c r="G43" s="46">
        <f t="shared" si="0"/>
        <v>106</v>
      </c>
      <c r="H43" s="3">
        <v>153</v>
      </c>
      <c r="I43" s="29">
        <v>73358</v>
      </c>
      <c r="J43" s="56">
        <f t="shared" si="1"/>
        <v>13.260185821192291</v>
      </c>
    </row>
    <row r="44" spans="1:12" ht="27.75" customHeight="1" x14ac:dyDescent="0.25">
      <c r="A44" s="98"/>
      <c r="B44" s="99" t="s">
        <v>21</v>
      </c>
      <c r="C44" s="95"/>
      <c r="D44" s="10">
        <f>SUM(D40:D43)</f>
        <v>672940</v>
      </c>
      <c r="E44" s="21">
        <v>1418805</v>
      </c>
      <c r="F44" s="2">
        <f>SUM(F40:F43)</f>
        <v>211</v>
      </c>
      <c r="G44" s="45">
        <f t="shared" si="0"/>
        <v>177</v>
      </c>
      <c r="H44" s="2">
        <f>SUM(H40:H43)</f>
        <v>388</v>
      </c>
      <c r="I44" s="28">
        <f>SUM(I40:I43)</f>
        <v>303423</v>
      </c>
      <c r="J44" s="56">
        <f t="shared" si="1"/>
        <v>21.385814118219209</v>
      </c>
    </row>
    <row r="45" spans="1:12" x14ac:dyDescent="0.25">
      <c r="A45" s="100" t="s">
        <v>22</v>
      </c>
      <c r="B45" s="7">
        <v>2</v>
      </c>
      <c r="C45" s="5" t="s">
        <v>48</v>
      </c>
      <c r="D45" s="16">
        <v>128596</v>
      </c>
      <c r="E45" s="18">
        <v>885152</v>
      </c>
      <c r="F45" s="30"/>
      <c r="G45" s="3">
        <v>2</v>
      </c>
      <c r="H45" s="3">
        <v>2</v>
      </c>
      <c r="I45" s="29">
        <v>3600</v>
      </c>
      <c r="J45" s="56">
        <f t="shared" si="1"/>
        <v>0.40670980803297063</v>
      </c>
    </row>
    <row r="46" spans="1:12" x14ac:dyDescent="0.25">
      <c r="A46" s="100"/>
      <c r="B46" s="7">
        <v>3</v>
      </c>
      <c r="C46" s="5" t="s">
        <v>15</v>
      </c>
      <c r="D46" s="16">
        <v>24373</v>
      </c>
      <c r="E46" s="18">
        <v>335528</v>
      </c>
      <c r="F46" s="30">
        <v>190</v>
      </c>
      <c r="G46" s="3">
        <f>H46-F46</f>
        <v>25</v>
      </c>
      <c r="H46" s="3">
        <v>215</v>
      </c>
      <c r="I46" s="29">
        <v>141206</v>
      </c>
      <c r="J46" s="56">
        <f t="shared" si="1"/>
        <v>42.084714241434398</v>
      </c>
    </row>
    <row r="47" spans="1:12" x14ac:dyDescent="0.25">
      <c r="A47" s="100"/>
      <c r="B47" s="7">
        <v>4</v>
      </c>
      <c r="C47" s="5" t="s">
        <v>16</v>
      </c>
      <c r="D47" s="16">
        <v>43457</v>
      </c>
      <c r="E47" s="18">
        <v>598246</v>
      </c>
      <c r="F47" s="30">
        <v>223</v>
      </c>
      <c r="G47" s="3">
        <f t="shared" ref="G47:G56" si="3">H47-F47</f>
        <v>13</v>
      </c>
      <c r="H47" s="3">
        <v>236</v>
      </c>
      <c r="I47" s="29">
        <v>110111</v>
      </c>
      <c r="J47" s="56">
        <f t="shared" si="1"/>
        <v>18.405639151787057</v>
      </c>
    </row>
    <row r="48" spans="1:12" ht="26.25" customHeight="1" x14ac:dyDescent="0.25">
      <c r="A48" s="101"/>
      <c r="B48" s="99" t="s">
        <v>23</v>
      </c>
      <c r="C48" s="95"/>
      <c r="D48" s="10">
        <f>SUM(D45:D47)</f>
        <v>196426</v>
      </c>
      <c r="E48" s="21">
        <v>1818927</v>
      </c>
      <c r="F48" s="2">
        <f>SUM(F45:F47)</f>
        <v>413</v>
      </c>
      <c r="G48" s="2">
        <f t="shared" si="3"/>
        <v>40</v>
      </c>
      <c r="H48" s="2">
        <f>SUM(H45:H47)</f>
        <v>453</v>
      </c>
      <c r="I48" s="28">
        <f>SUM(I45:I47)</f>
        <v>254917</v>
      </c>
      <c r="J48" s="56">
        <f t="shared" si="1"/>
        <v>14.014691078861329</v>
      </c>
    </row>
    <row r="49" spans="1:10" x14ac:dyDescent="0.25">
      <c r="A49" s="102" t="s">
        <v>26</v>
      </c>
      <c r="B49" s="4">
        <v>1</v>
      </c>
      <c r="C49" s="5" t="s">
        <v>27</v>
      </c>
      <c r="D49" s="16">
        <v>48152</v>
      </c>
      <c r="E49" s="18">
        <v>662880</v>
      </c>
      <c r="F49" s="30">
        <v>8</v>
      </c>
      <c r="G49" s="47">
        <f t="shared" si="3"/>
        <v>18</v>
      </c>
      <c r="H49" s="3">
        <v>26</v>
      </c>
      <c r="I49" s="29">
        <v>41400</v>
      </c>
      <c r="J49" s="56">
        <f t="shared" si="1"/>
        <v>6.2454742939898624</v>
      </c>
    </row>
    <row r="50" spans="1:10" x14ac:dyDescent="0.25">
      <c r="A50" s="100"/>
      <c r="B50" s="4">
        <v>2</v>
      </c>
      <c r="C50" s="5" t="s">
        <v>28</v>
      </c>
      <c r="D50" s="16">
        <v>54601</v>
      </c>
      <c r="E50" s="18">
        <v>751659</v>
      </c>
      <c r="F50" s="30">
        <v>2</v>
      </c>
      <c r="G50" s="47">
        <f t="shared" si="3"/>
        <v>0</v>
      </c>
      <c r="H50" s="3">
        <v>2</v>
      </c>
      <c r="I50" s="29">
        <v>2025</v>
      </c>
      <c r="J50" s="56">
        <f t="shared" si="1"/>
        <v>0.26940407817906792</v>
      </c>
    </row>
    <row r="51" spans="1:10" x14ac:dyDescent="0.25">
      <c r="A51" s="100"/>
      <c r="B51" s="4">
        <v>3</v>
      </c>
      <c r="C51" s="5" t="s">
        <v>17</v>
      </c>
      <c r="D51" s="16">
        <v>28553</v>
      </c>
      <c r="E51" s="18">
        <v>393072</v>
      </c>
      <c r="F51" s="30">
        <v>3</v>
      </c>
      <c r="G51" s="47">
        <f t="shared" si="3"/>
        <v>4</v>
      </c>
      <c r="H51" s="3">
        <v>7</v>
      </c>
      <c r="I51" s="29">
        <v>7650</v>
      </c>
      <c r="J51" s="56">
        <f t="shared" si="1"/>
        <v>1.946208328245207</v>
      </c>
    </row>
    <row r="52" spans="1:10" ht="32.25" customHeight="1" x14ac:dyDescent="0.25">
      <c r="A52" s="101"/>
      <c r="B52" s="95" t="s">
        <v>68</v>
      </c>
      <c r="C52" s="103"/>
      <c r="D52" s="11">
        <f>SUM(D49:D51)</f>
        <v>131306</v>
      </c>
      <c r="E52" s="22">
        <v>1807611</v>
      </c>
      <c r="F52" s="2">
        <f>SUM(F49:F51)</f>
        <v>13</v>
      </c>
      <c r="G52" s="2">
        <f t="shared" si="3"/>
        <v>22</v>
      </c>
      <c r="H52" s="2">
        <f>SUM(H49:H51)</f>
        <v>35</v>
      </c>
      <c r="I52" s="28">
        <f>SUM(I49:I51)</f>
        <v>51075</v>
      </c>
      <c r="J52" s="56">
        <f t="shared" si="1"/>
        <v>2.8255526216647278</v>
      </c>
    </row>
    <row r="53" spans="1:10" x14ac:dyDescent="0.25">
      <c r="A53" s="97" t="s">
        <v>50</v>
      </c>
      <c r="B53" s="4">
        <v>1</v>
      </c>
      <c r="C53" s="4" t="s">
        <v>51</v>
      </c>
      <c r="D53" s="7">
        <v>493046</v>
      </c>
      <c r="E53" s="23">
        <v>678749</v>
      </c>
      <c r="F53" s="30">
        <v>11</v>
      </c>
      <c r="G53" s="47">
        <f t="shared" si="3"/>
        <v>29</v>
      </c>
      <c r="H53" s="3">
        <v>40</v>
      </c>
      <c r="I53" s="29">
        <v>36000</v>
      </c>
      <c r="J53" s="56">
        <f t="shared" si="1"/>
        <v>5.3038752174957162</v>
      </c>
    </row>
    <row r="54" spans="1:10" x14ac:dyDescent="0.25">
      <c r="A54" s="97"/>
      <c r="B54" s="4">
        <v>2</v>
      </c>
      <c r="C54" s="4" t="s">
        <v>39</v>
      </c>
      <c r="D54" s="7">
        <v>29521</v>
      </c>
      <c r="E54" s="23">
        <v>406398</v>
      </c>
      <c r="F54" s="30">
        <v>54</v>
      </c>
      <c r="G54" s="47">
        <f t="shared" si="3"/>
        <v>154</v>
      </c>
      <c r="H54" s="3">
        <v>208</v>
      </c>
      <c r="I54" s="29">
        <v>188895</v>
      </c>
      <c r="J54" s="56">
        <f t="shared" si="1"/>
        <v>46.480297639260037</v>
      </c>
    </row>
    <row r="55" spans="1:10" x14ac:dyDescent="0.25">
      <c r="A55" s="97"/>
      <c r="B55" s="4">
        <v>3</v>
      </c>
      <c r="C55" s="4" t="s">
        <v>25</v>
      </c>
      <c r="D55" s="7">
        <v>13934</v>
      </c>
      <c r="E55" s="23">
        <v>191821</v>
      </c>
      <c r="F55" s="30">
        <v>38</v>
      </c>
      <c r="G55" s="47">
        <f t="shared" si="3"/>
        <v>14</v>
      </c>
      <c r="H55" s="3">
        <v>52</v>
      </c>
      <c r="I55" s="29">
        <v>46800</v>
      </c>
      <c r="J55" s="56">
        <f t="shared" si="1"/>
        <v>24.39774581510888</v>
      </c>
    </row>
    <row r="56" spans="1:10" x14ac:dyDescent="0.25">
      <c r="A56" s="97"/>
      <c r="B56" s="4">
        <v>4</v>
      </c>
      <c r="C56" s="4" t="s">
        <v>52</v>
      </c>
      <c r="D56" s="7">
        <v>16662</v>
      </c>
      <c r="E56" s="23">
        <v>229376</v>
      </c>
      <c r="F56" s="30">
        <v>46</v>
      </c>
      <c r="G56" s="47">
        <f t="shared" si="3"/>
        <v>6</v>
      </c>
      <c r="H56" s="3">
        <v>52</v>
      </c>
      <c r="I56" s="29">
        <v>46800</v>
      </c>
      <c r="J56" s="56">
        <f t="shared" si="1"/>
        <v>20.403180803571427</v>
      </c>
    </row>
    <row r="57" spans="1:10" ht="25.5" customHeight="1" x14ac:dyDescent="0.25">
      <c r="A57" s="97"/>
      <c r="B57" s="99" t="s">
        <v>66</v>
      </c>
      <c r="C57" s="99"/>
      <c r="D57" s="13">
        <f>SUM(D53:D56)</f>
        <v>553163</v>
      </c>
      <c r="E57" s="24">
        <v>1506344</v>
      </c>
      <c r="F57" s="2">
        <f>SUM(F53:F56)</f>
        <v>149</v>
      </c>
      <c r="G57" s="2">
        <f>SUM(G53:G56)</f>
        <v>203</v>
      </c>
      <c r="H57" s="2">
        <f>SUM(H53:H56)</f>
        <v>352</v>
      </c>
      <c r="I57" s="28">
        <f>SUM(I53:I56)</f>
        <v>318495</v>
      </c>
      <c r="J57" s="56">
        <f t="shared" si="1"/>
        <v>21.143576765997672</v>
      </c>
    </row>
    <row r="58" spans="1:10" x14ac:dyDescent="0.25">
      <c r="A58" s="104" t="s">
        <v>29</v>
      </c>
      <c r="B58" s="105"/>
      <c r="C58" s="105"/>
      <c r="D58" s="14">
        <v>493046</v>
      </c>
      <c r="E58" s="25">
        <f>E53+E41+E35</f>
        <v>1781713</v>
      </c>
      <c r="F58" s="3">
        <f>F53+F41+F35</f>
        <v>75</v>
      </c>
      <c r="G58" s="3">
        <f>G53+G41+G35</f>
        <v>266</v>
      </c>
      <c r="H58" s="3">
        <f>H53+H41+H35</f>
        <v>341</v>
      </c>
      <c r="I58" s="29">
        <f>I53+I41+I35</f>
        <v>413288</v>
      </c>
      <c r="J58" s="54">
        <f>I58/E58*100</f>
        <v>23.196103974096836</v>
      </c>
    </row>
    <row r="59" spans="1:10" x14ac:dyDescent="0.25">
      <c r="A59" s="95" t="s">
        <v>30</v>
      </c>
      <c r="B59" s="103"/>
      <c r="C59" s="103"/>
      <c r="D59" s="11">
        <v>128596</v>
      </c>
      <c r="E59" s="22">
        <f>E45+E43</f>
        <v>1438372</v>
      </c>
      <c r="F59" s="3">
        <f>F45+F43</f>
        <v>47</v>
      </c>
      <c r="G59" s="3">
        <f>G45+G43</f>
        <v>108</v>
      </c>
      <c r="H59" s="3">
        <f>H45+H43</f>
        <v>155</v>
      </c>
      <c r="I59" s="29">
        <f>I45+I43</f>
        <v>76958</v>
      </c>
      <c r="J59" s="54">
        <f>I59/E59*100</f>
        <v>5.3503544284788633</v>
      </c>
    </row>
    <row r="60" spans="1:10" x14ac:dyDescent="0.25">
      <c r="A60" s="92" t="s">
        <v>24</v>
      </c>
      <c r="B60" s="92"/>
      <c r="C60" s="93"/>
      <c r="D60" s="15"/>
      <c r="E60" s="26">
        <f>E57+E52+E48+E44+E39+E36+E33</f>
        <v>19052798</v>
      </c>
      <c r="F60" s="8">
        <f>F57+F52+F48+F44+F39+F36+F33</f>
        <v>7031</v>
      </c>
      <c r="G60" s="8">
        <f>G57+G52+G48+G44+G39+G36+G33</f>
        <v>3414</v>
      </c>
      <c r="H60" s="8">
        <f>H57+H52+H48+H44+H39+H36+H33</f>
        <v>10445</v>
      </c>
      <c r="I60" s="31">
        <f>I57+I52+I48+I44+I39+I36+I33</f>
        <v>14064932</v>
      </c>
      <c r="J60" s="54">
        <f>I60/E60*100</f>
        <v>73.820821487741597</v>
      </c>
    </row>
    <row r="61" spans="1:10" x14ac:dyDescent="0.25">
      <c r="C61" s="1"/>
    </row>
  </sheetData>
  <mergeCells count="29">
    <mergeCell ref="N2:N3"/>
    <mergeCell ref="F2:H2"/>
    <mergeCell ref="F1:L1"/>
    <mergeCell ref="J2:J3"/>
    <mergeCell ref="K2:K3"/>
    <mergeCell ref="L2:L3"/>
    <mergeCell ref="I2:I3"/>
    <mergeCell ref="A59:C59"/>
    <mergeCell ref="D1:D3"/>
    <mergeCell ref="E1:E3"/>
    <mergeCell ref="A1:A3"/>
    <mergeCell ref="B1:B3"/>
    <mergeCell ref="C1:C3"/>
    <mergeCell ref="A60:C60"/>
    <mergeCell ref="A4:A33"/>
    <mergeCell ref="B33:C33"/>
    <mergeCell ref="A34:A36"/>
    <mergeCell ref="B36:C36"/>
    <mergeCell ref="A37:A39"/>
    <mergeCell ref="B39:C39"/>
    <mergeCell ref="A45:A48"/>
    <mergeCell ref="B48:C48"/>
    <mergeCell ref="A49:A52"/>
    <mergeCell ref="B52:C52"/>
    <mergeCell ref="A53:A57"/>
    <mergeCell ref="B57:C57"/>
    <mergeCell ref="A40:A44"/>
    <mergeCell ref="B44:C44"/>
    <mergeCell ref="A58:C58"/>
  </mergeCells>
  <pageMargins left="0.11811023622047245" right="0.11811023622047245" top="0.15748031496062992" bottom="0.15748031496062992" header="0" footer="0"/>
  <pageSetup paperSize="9"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L25" sqref="L25"/>
    </sheetView>
  </sheetViews>
  <sheetFormatPr defaultRowHeight="15" x14ac:dyDescent="0.25"/>
  <cols>
    <col min="1" max="1" width="5.140625" customWidth="1"/>
    <col min="2" max="2" width="18" customWidth="1"/>
    <col min="3" max="3" width="9.140625" customWidth="1"/>
    <col min="4" max="4" width="15.85546875" customWidth="1"/>
    <col min="8" max="8" width="13.140625" customWidth="1"/>
    <col min="10" max="10" width="13.5703125" customWidth="1"/>
    <col min="11" max="11" width="10.28515625" bestFit="1" customWidth="1"/>
  </cols>
  <sheetData>
    <row r="1" spans="1:11" x14ac:dyDescent="0.25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x14ac:dyDescent="0.25">
      <c r="A2" s="127" t="s">
        <v>86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5">
      <c r="A3" s="106" t="s">
        <v>1</v>
      </c>
      <c r="B3" s="106" t="s">
        <v>2</v>
      </c>
      <c r="C3" s="106" t="s">
        <v>84</v>
      </c>
      <c r="D3" s="109" t="s">
        <v>82</v>
      </c>
      <c r="E3" s="128" t="s">
        <v>75</v>
      </c>
      <c r="F3" s="129"/>
      <c r="G3" s="129"/>
      <c r="H3" s="129"/>
      <c r="I3" s="129"/>
      <c r="J3" s="129"/>
      <c r="K3" s="130"/>
    </row>
    <row r="4" spans="1:11" x14ac:dyDescent="0.25">
      <c r="A4" s="107"/>
      <c r="B4" s="107"/>
      <c r="C4" s="107"/>
      <c r="D4" s="110"/>
      <c r="E4" s="131" t="s">
        <v>83</v>
      </c>
      <c r="F4" s="132"/>
      <c r="G4" s="133"/>
      <c r="H4" s="106" t="s">
        <v>80</v>
      </c>
      <c r="I4" s="134" t="s">
        <v>74</v>
      </c>
      <c r="J4" s="123" t="s">
        <v>81</v>
      </c>
      <c r="K4" s="123" t="s">
        <v>85</v>
      </c>
    </row>
    <row r="5" spans="1:11" ht="96" customHeight="1" x14ac:dyDescent="0.25">
      <c r="A5" s="108"/>
      <c r="B5" s="108"/>
      <c r="C5" s="108"/>
      <c r="D5" s="111"/>
      <c r="E5" s="9" t="s">
        <v>31</v>
      </c>
      <c r="F5" s="9" t="s">
        <v>32</v>
      </c>
      <c r="G5" s="9" t="s">
        <v>33</v>
      </c>
      <c r="H5" s="108"/>
      <c r="I5" s="135"/>
      <c r="J5" s="124"/>
      <c r="K5" s="124"/>
    </row>
    <row r="6" spans="1:11" ht="15" customHeight="1" x14ac:dyDescent="0.25">
      <c r="A6" s="4">
        <v>1</v>
      </c>
      <c r="B6" s="5" t="s">
        <v>53</v>
      </c>
      <c r="C6" s="16">
        <v>37999</v>
      </c>
      <c r="D6" s="18">
        <v>523109</v>
      </c>
      <c r="E6" s="3">
        <v>358</v>
      </c>
      <c r="F6" s="3">
        <f>G6-E6</f>
        <v>60</v>
      </c>
      <c r="G6" s="3">
        <v>418</v>
      </c>
      <c r="H6" s="69">
        <v>655539</v>
      </c>
      <c r="I6" s="70">
        <f>H6/D6*100</f>
        <v>125.31594753674665</v>
      </c>
      <c r="J6" s="63">
        <v>64000</v>
      </c>
      <c r="K6" s="64">
        <f>J6*0.4</f>
        <v>25600</v>
      </c>
    </row>
    <row r="7" spans="1:11" x14ac:dyDescent="0.25">
      <c r="A7" s="4">
        <v>2</v>
      </c>
      <c r="B7" s="5" t="s">
        <v>54</v>
      </c>
      <c r="C7" s="16">
        <v>61836</v>
      </c>
      <c r="D7" s="18">
        <v>851259</v>
      </c>
      <c r="E7" s="3">
        <v>236</v>
      </c>
      <c r="F7" s="3">
        <f t="shared" ref="F7:F35" si="0">G7-E7</f>
        <v>154</v>
      </c>
      <c r="G7" s="3">
        <v>390</v>
      </c>
      <c r="H7" s="69">
        <v>714150</v>
      </c>
      <c r="I7" s="55">
        <f t="shared" ref="I7:I26" si="1">H7/D7*100</f>
        <v>83.893386149221328</v>
      </c>
      <c r="J7" s="65">
        <v>88000</v>
      </c>
      <c r="K7" s="66"/>
    </row>
    <row r="8" spans="1:11" ht="15" customHeight="1" x14ac:dyDescent="0.25">
      <c r="A8" s="4">
        <v>3</v>
      </c>
      <c r="B8" s="5" t="s">
        <v>55</v>
      </c>
      <c r="C8" s="16">
        <v>39442</v>
      </c>
      <c r="D8" s="18">
        <v>542974</v>
      </c>
      <c r="E8" s="3">
        <v>335</v>
      </c>
      <c r="F8" s="3">
        <f t="shared" si="0"/>
        <v>47</v>
      </c>
      <c r="G8" s="3">
        <v>382</v>
      </c>
      <c r="H8" s="69">
        <v>606188</v>
      </c>
      <c r="I8" s="70">
        <f t="shared" si="1"/>
        <v>111.64217807850835</v>
      </c>
      <c r="J8" s="63">
        <v>64000</v>
      </c>
      <c r="K8" s="64">
        <f t="shared" ref="K8:K21" si="2">J8*0.4</f>
        <v>25600</v>
      </c>
    </row>
    <row r="9" spans="1:11" ht="15" customHeight="1" x14ac:dyDescent="0.25">
      <c r="A9" s="4">
        <v>4</v>
      </c>
      <c r="B9" s="5" t="s">
        <v>56</v>
      </c>
      <c r="C9" s="16">
        <v>15031</v>
      </c>
      <c r="D9" s="18">
        <v>206923</v>
      </c>
      <c r="E9" s="3">
        <v>156</v>
      </c>
      <c r="F9" s="3">
        <f t="shared" si="0"/>
        <v>10</v>
      </c>
      <c r="G9" s="3">
        <v>166</v>
      </c>
      <c r="H9" s="69">
        <v>246150</v>
      </c>
      <c r="I9" s="70">
        <f t="shared" si="1"/>
        <v>118.95729329267408</v>
      </c>
      <c r="J9" s="63">
        <v>26000</v>
      </c>
      <c r="K9" s="64">
        <f t="shared" si="2"/>
        <v>10400</v>
      </c>
    </row>
    <row r="10" spans="1:11" ht="15" customHeight="1" x14ac:dyDescent="0.25">
      <c r="A10" s="4">
        <v>5</v>
      </c>
      <c r="B10" s="5" t="s">
        <v>57</v>
      </c>
      <c r="C10" s="16">
        <v>27719</v>
      </c>
      <c r="D10" s="18">
        <v>381591</v>
      </c>
      <c r="E10" s="3">
        <v>289</v>
      </c>
      <c r="F10" s="3">
        <f t="shared" si="0"/>
        <v>39</v>
      </c>
      <c r="G10" s="3">
        <v>328</v>
      </c>
      <c r="H10" s="69">
        <v>402525</v>
      </c>
      <c r="I10" s="70">
        <f t="shared" si="1"/>
        <v>105.48597844288781</v>
      </c>
      <c r="J10" s="63">
        <v>46000</v>
      </c>
      <c r="K10" s="64">
        <f t="shared" si="2"/>
        <v>18400</v>
      </c>
    </row>
    <row r="11" spans="1:11" ht="15" customHeight="1" x14ac:dyDescent="0.25">
      <c r="A11" s="4">
        <v>6</v>
      </c>
      <c r="B11" s="6" t="s">
        <v>44</v>
      </c>
      <c r="C11" s="17">
        <v>19214</v>
      </c>
      <c r="D11" s="19">
        <v>264508</v>
      </c>
      <c r="E11" s="3">
        <v>152</v>
      </c>
      <c r="F11" s="3">
        <f t="shared" si="0"/>
        <v>22</v>
      </c>
      <c r="G11" s="3">
        <v>174</v>
      </c>
      <c r="H11" s="69">
        <v>208736</v>
      </c>
      <c r="I11" s="55">
        <f t="shared" si="1"/>
        <v>78.914815430913237</v>
      </c>
      <c r="J11" s="65">
        <v>34000</v>
      </c>
      <c r="K11" s="66"/>
    </row>
    <row r="12" spans="1:11" ht="15" customHeight="1" x14ac:dyDescent="0.25">
      <c r="A12" s="4">
        <v>7</v>
      </c>
      <c r="B12" s="5" t="s">
        <v>58</v>
      </c>
      <c r="C12" s="16">
        <v>37523</v>
      </c>
      <c r="D12" s="18">
        <v>516557</v>
      </c>
      <c r="E12" s="3">
        <v>212</v>
      </c>
      <c r="F12" s="3">
        <f t="shared" si="0"/>
        <v>66</v>
      </c>
      <c r="G12" s="3">
        <v>278</v>
      </c>
      <c r="H12" s="69">
        <v>366750</v>
      </c>
      <c r="I12" s="55">
        <f t="shared" si="1"/>
        <v>70.998941065555215</v>
      </c>
      <c r="J12" s="65">
        <v>64000</v>
      </c>
      <c r="K12" s="66"/>
    </row>
    <row r="13" spans="1:11" ht="15" customHeight="1" x14ac:dyDescent="0.25">
      <c r="A13" s="4">
        <v>8</v>
      </c>
      <c r="B13" s="5" t="s">
        <v>59</v>
      </c>
      <c r="C13" s="16">
        <v>40225</v>
      </c>
      <c r="D13" s="18">
        <v>553753</v>
      </c>
      <c r="E13" s="3">
        <v>92</v>
      </c>
      <c r="F13" s="3">
        <f t="shared" si="0"/>
        <v>76</v>
      </c>
      <c r="G13" s="3">
        <v>168</v>
      </c>
      <c r="H13" s="69">
        <v>211950</v>
      </c>
      <c r="I13" s="55">
        <f t="shared" si="1"/>
        <v>38.275187673926823</v>
      </c>
      <c r="J13" s="65">
        <v>68000</v>
      </c>
      <c r="K13" s="66"/>
    </row>
    <row r="14" spans="1:11" ht="15" customHeight="1" x14ac:dyDescent="0.25">
      <c r="A14" s="4">
        <v>9</v>
      </c>
      <c r="B14" s="5" t="s">
        <v>60</v>
      </c>
      <c r="C14" s="16">
        <v>29444</v>
      </c>
      <c r="D14" s="18">
        <v>405338</v>
      </c>
      <c r="E14" s="3">
        <v>220</v>
      </c>
      <c r="F14" s="3">
        <f t="shared" si="0"/>
        <v>34</v>
      </c>
      <c r="G14" s="3">
        <v>254</v>
      </c>
      <c r="H14" s="69">
        <v>426150</v>
      </c>
      <c r="I14" s="70">
        <f t="shared" si="1"/>
        <v>105.13448035960111</v>
      </c>
      <c r="J14" s="63">
        <v>52000</v>
      </c>
      <c r="K14" s="64">
        <f t="shared" si="2"/>
        <v>20800</v>
      </c>
    </row>
    <row r="15" spans="1:11" ht="15" customHeight="1" x14ac:dyDescent="0.25">
      <c r="A15" s="4">
        <v>10</v>
      </c>
      <c r="B15" s="5" t="s">
        <v>69</v>
      </c>
      <c r="C15" s="16">
        <v>34358</v>
      </c>
      <c r="D15" s="18">
        <v>472986</v>
      </c>
      <c r="E15" s="3">
        <v>408</v>
      </c>
      <c r="F15" s="3">
        <f t="shared" si="0"/>
        <v>204</v>
      </c>
      <c r="G15" s="3">
        <v>612</v>
      </c>
      <c r="H15" s="69">
        <v>847613</v>
      </c>
      <c r="I15" s="70">
        <f t="shared" si="1"/>
        <v>179.20466990566317</v>
      </c>
      <c r="J15" s="63">
        <v>54000</v>
      </c>
      <c r="K15" s="64">
        <f t="shared" si="2"/>
        <v>21600</v>
      </c>
    </row>
    <row r="16" spans="1:11" ht="15" customHeight="1" x14ac:dyDescent="0.25">
      <c r="A16" s="4">
        <v>11</v>
      </c>
      <c r="B16" s="5" t="s">
        <v>5</v>
      </c>
      <c r="C16" s="16">
        <v>17493</v>
      </c>
      <c r="D16" s="18">
        <v>240816</v>
      </c>
      <c r="E16" s="3">
        <v>224</v>
      </c>
      <c r="F16" s="3">
        <f t="shared" si="0"/>
        <v>38</v>
      </c>
      <c r="G16" s="3">
        <v>262</v>
      </c>
      <c r="H16" s="69">
        <v>378450</v>
      </c>
      <c r="I16" s="70">
        <f t="shared" si="1"/>
        <v>157.15317919075144</v>
      </c>
      <c r="J16" s="63">
        <v>30000</v>
      </c>
      <c r="K16" s="64">
        <f t="shared" si="2"/>
        <v>12000</v>
      </c>
    </row>
    <row r="17" spans="1:11" ht="15" customHeight="1" x14ac:dyDescent="0.25">
      <c r="A17" s="4">
        <v>12</v>
      </c>
      <c r="B17" s="5" t="s">
        <v>6</v>
      </c>
      <c r="C17" s="16">
        <v>25517</v>
      </c>
      <c r="D17" s="18">
        <v>351277</v>
      </c>
      <c r="E17" s="3">
        <v>83</v>
      </c>
      <c r="F17" s="3">
        <f t="shared" si="0"/>
        <v>21</v>
      </c>
      <c r="G17" s="3">
        <v>104</v>
      </c>
      <c r="H17" s="69">
        <v>154350</v>
      </c>
      <c r="I17" s="55">
        <f t="shared" si="1"/>
        <v>43.939682928287361</v>
      </c>
      <c r="J17" s="65">
        <v>44000</v>
      </c>
      <c r="K17" s="66"/>
    </row>
    <row r="18" spans="1:11" ht="15" customHeight="1" x14ac:dyDescent="0.25">
      <c r="A18" s="4">
        <v>13</v>
      </c>
      <c r="B18" s="5" t="s">
        <v>72</v>
      </c>
      <c r="C18" s="16">
        <v>22864</v>
      </c>
      <c r="D18" s="18">
        <v>314755</v>
      </c>
      <c r="E18" s="3">
        <v>158</v>
      </c>
      <c r="F18" s="3">
        <f t="shared" si="0"/>
        <v>80</v>
      </c>
      <c r="G18" s="3">
        <v>238</v>
      </c>
      <c r="H18" s="69">
        <v>354150</v>
      </c>
      <c r="I18" s="70">
        <f t="shared" si="1"/>
        <v>112.51608393830122</v>
      </c>
      <c r="J18" s="63">
        <v>38000</v>
      </c>
      <c r="K18" s="64">
        <f t="shared" si="2"/>
        <v>15200</v>
      </c>
    </row>
    <row r="19" spans="1:11" ht="15" customHeight="1" x14ac:dyDescent="0.25">
      <c r="A19" s="4">
        <v>14</v>
      </c>
      <c r="B19" s="5" t="s">
        <v>38</v>
      </c>
      <c r="C19" s="16">
        <v>46434</v>
      </c>
      <c r="D19" s="18">
        <v>639229</v>
      </c>
      <c r="E19" s="3">
        <v>109</v>
      </c>
      <c r="F19" s="3">
        <f t="shared" si="0"/>
        <v>26</v>
      </c>
      <c r="G19" s="3">
        <v>135</v>
      </c>
      <c r="H19" s="69">
        <v>225450</v>
      </c>
      <c r="I19" s="55">
        <f t="shared" si="1"/>
        <v>35.269050684496477</v>
      </c>
      <c r="J19" s="65">
        <v>76000</v>
      </c>
      <c r="K19" s="66"/>
    </row>
    <row r="20" spans="1:11" ht="15" customHeight="1" x14ac:dyDescent="0.25">
      <c r="A20" s="4">
        <v>15</v>
      </c>
      <c r="B20" s="5" t="s">
        <v>42</v>
      </c>
      <c r="C20" s="16">
        <v>48434</v>
      </c>
      <c r="D20" s="18">
        <v>666762</v>
      </c>
      <c r="E20" s="3">
        <v>309</v>
      </c>
      <c r="F20" s="3">
        <f t="shared" si="0"/>
        <v>94</v>
      </c>
      <c r="G20" s="3">
        <v>403</v>
      </c>
      <c r="H20" s="69">
        <v>571500</v>
      </c>
      <c r="I20" s="55">
        <f t="shared" si="1"/>
        <v>85.712743077739887</v>
      </c>
      <c r="J20" s="65">
        <v>76000</v>
      </c>
      <c r="K20" s="66"/>
    </row>
    <row r="21" spans="1:11" ht="15" customHeight="1" x14ac:dyDescent="0.25">
      <c r="A21" s="4">
        <v>16</v>
      </c>
      <c r="B21" s="5" t="s">
        <v>61</v>
      </c>
      <c r="C21" s="16">
        <v>18670</v>
      </c>
      <c r="D21" s="18">
        <v>257019</v>
      </c>
      <c r="E21" s="3">
        <v>376</v>
      </c>
      <c r="F21" s="3">
        <f t="shared" si="0"/>
        <v>50</v>
      </c>
      <c r="G21" s="3">
        <v>426</v>
      </c>
      <c r="H21" s="69">
        <v>635288</v>
      </c>
      <c r="I21" s="70">
        <f t="shared" si="1"/>
        <v>247.17550064392125</v>
      </c>
      <c r="J21" s="63">
        <v>32000</v>
      </c>
      <c r="K21" s="64">
        <f t="shared" si="2"/>
        <v>12800</v>
      </c>
    </row>
    <row r="22" spans="1:11" ht="15" customHeight="1" x14ac:dyDescent="0.25">
      <c r="A22" s="4">
        <v>17</v>
      </c>
      <c r="B22" s="5" t="s">
        <v>62</v>
      </c>
      <c r="C22" s="16">
        <v>47770</v>
      </c>
      <c r="D22" s="18">
        <v>657621</v>
      </c>
      <c r="E22" s="3">
        <v>212</v>
      </c>
      <c r="F22" s="3">
        <f t="shared" si="0"/>
        <v>148</v>
      </c>
      <c r="G22" s="3">
        <v>360</v>
      </c>
      <c r="H22" s="69">
        <v>554290</v>
      </c>
      <c r="I22" s="55">
        <f t="shared" si="1"/>
        <v>84.287150197454153</v>
      </c>
      <c r="J22" s="65">
        <v>74000</v>
      </c>
      <c r="K22" s="66"/>
    </row>
    <row r="23" spans="1:11" ht="15" customHeight="1" x14ac:dyDescent="0.25">
      <c r="A23" s="4">
        <v>18</v>
      </c>
      <c r="B23" s="5" t="s">
        <v>14</v>
      </c>
      <c r="C23" s="16">
        <v>40986</v>
      </c>
      <c r="D23" s="18">
        <v>564230</v>
      </c>
      <c r="E23" s="3">
        <v>243</v>
      </c>
      <c r="F23" s="3">
        <f t="shared" si="0"/>
        <v>124</v>
      </c>
      <c r="G23" s="3">
        <v>367</v>
      </c>
      <c r="H23" s="69">
        <v>493388</v>
      </c>
      <c r="I23" s="55">
        <f t="shared" si="1"/>
        <v>87.444481860234305</v>
      </c>
      <c r="J23" s="65">
        <v>66000</v>
      </c>
      <c r="K23" s="66"/>
    </row>
    <row r="24" spans="1:11" ht="15" customHeight="1" x14ac:dyDescent="0.25">
      <c r="A24" s="4">
        <v>19</v>
      </c>
      <c r="B24" s="5" t="s">
        <v>7</v>
      </c>
      <c r="C24" s="16">
        <v>54933</v>
      </c>
      <c r="D24" s="18">
        <v>756230</v>
      </c>
      <c r="E24" s="3">
        <v>172</v>
      </c>
      <c r="F24" s="3">
        <f t="shared" si="0"/>
        <v>125</v>
      </c>
      <c r="G24" s="3">
        <v>297</v>
      </c>
      <c r="H24" s="69">
        <v>393975</v>
      </c>
      <c r="I24" s="55">
        <f t="shared" si="1"/>
        <v>52.097245546989669</v>
      </c>
      <c r="J24" s="65">
        <v>84000</v>
      </c>
      <c r="K24" s="66"/>
    </row>
    <row r="25" spans="1:11" ht="15" customHeight="1" x14ac:dyDescent="0.25">
      <c r="A25" s="4">
        <v>20</v>
      </c>
      <c r="B25" s="5" t="s">
        <v>4</v>
      </c>
      <c r="C25" s="16">
        <v>40455</v>
      </c>
      <c r="D25" s="18">
        <v>556920</v>
      </c>
      <c r="E25" s="3">
        <v>266</v>
      </c>
      <c r="F25" s="3">
        <f t="shared" si="0"/>
        <v>56</v>
      </c>
      <c r="G25" s="3">
        <v>322</v>
      </c>
      <c r="H25" s="69">
        <v>469431</v>
      </c>
      <c r="I25" s="55">
        <f t="shared" si="1"/>
        <v>84.290562378797674</v>
      </c>
      <c r="J25" s="65">
        <v>70000</v>
      </c>
      <c r="K25" s="66"/>
    </row>
    <row r="26" spans="1:11" ht="15" customHeight="1" x14ac:dyDescent="0.25">
      <c r="A26" s="4">
        <v>21</v>
      </c>
      <c r="B26" s="5" t="s">
        <v>63</v>
      </c>
      <c r="C26" s="16">
        <v>14655</v>
      </c>
      <c r="D26" s="18">
        <v>201747</v>
      </c>
      <c r="E26" s="3">
        <v>45</v>
      </c>
      <c r="F26" s="3">
        <f t="shared" si="0"/>
        <v>5</v>
      </c>
      <c r="G26" s="3">
        <v>50</v>
      </c>
      <c r="H26" s="69">
        <v>85950</v>
      </c>
      <c r="I26" s="55">
        <f t="shared" si="1"/>
        <v>42.602863983107554</v>
      </c>
      <c r="J26" s="65">
        <v>26000</v>
      </c>
      <c r="K26" s="66"/>
    </row>
    <row r="27" spans="1:11" x14ac:dyDescent="0.25">
      <c r="A27" s="4">
        <v>22</v>
      </c>
      <c r="B27" s="32" t="s">
        <v>64</v>
      </c>
      <c r="C27" s="33">
        <v>69033</v>
      </c>
      <c r="D27" s="34">
        <v>0</v>
      </c>
      <c r="E27" s="30">
        <v>75</v>
      </c>
      <c r="F27" s="3">
        <f t="shared" si="0"/>
        <v>46</v>
      </c>
      <c r="G27" s="35">
        <v>121</v>
      </c>
      <c r="H27" s="69">
        <v>183000</v>
      </c>
      <c r="I27" s="55">
        <v>0</v>
      </c>
      <c r="J27" s="67">
        <v>0</v>
      </c>
      <c r="K27" s="66">
        <v>0</v>
      </c>
    </row>
    <row r="28" spans="1:11" x14ac:dyDescent="0.25">
      <c r="A28" s="4">
        <v>23</v>
      </c>
      <c r="B28" s="32" t="s">
        <v>43</v>
      </c>
      <c r="C28" s="33">
        <v>42544</v>
      </c>
      <c r="D28" s="62">
        <v>0</v>
      </c>
      <c r="E28" s="30">
        <v>19</v>
      </c>
      <c r="F28" s="3">
        <f t="shared" si="0"/>
        <v>1</v>
      </c>
      <c r="G28" s="35">
        <v>20</v>
      </c>
      <c r="H28" s="69">
        <v>29813</v>
      </c>
      <c r="I28" s="55">
        <v>0</v>
      </c>
      <c r="J28" s="67">
        <v>0</v>
      </c>
      <c r="K28" s="66">
        <v>0</v>
      </c>
    </row>
    <row r="29" spans="1:11" x14ac:dyDescent="0.25">
      <c r="A29" s="4">
        <v>24</v>
      </c>
      <c r="B29" s="32" t="s">
        <v>9</v>
      </c>
      <c r="C29" s="33">
        <v>39828</v>
      </c>
      <c r="D29" s="62">
        <v>0</v>
      </c>
      <c r="E29" s="30">
        <v>179</v>
      </c>
      <c r="F29" s="3">
        <f t="shared" si="0"/>
        <v>50</v>
      </c>
      <c r="G29" s="35">
        <v>229</v>
      </c>
      <c r="H29" s="69">
        <v>382950</v>
      </c>
      <c r="I29" s="55">
        <v>0</v>
      </c>
      <c r="J29" s="67">
        <v>0</v>
      </c>
      <c r="K29" s="66">
        <v>0</v>
      </c>
    </row>
    <row r="30" spans="1:11" x14ac:dyDescent="0.25">
      <c r="A30" s="4">
        <v>25</v>
      </c>
      <c r="B30" s="32" t="s">
        <v>45</v>
      </c>
      <c r="C30" s="33">
        <v>51511</v>
      </c>
      <c r="D30" s="62">
        <v>0</v>
      </c>
      <c r="E30" s="30">
        <v>398</v>
      </c>
      <c r="F30" s="3">
        <f t="shared" si="0"/>
        <v>125</v>
      </c>
      <c r="G30" s="35">
        <v>523</v>
      </c>
      <c r="H30" s="69">
        <v>666033</v>
      </c>
      <c r="I30" s="55">
        <v>0</v>
      </c>
      <c r="J30" s="67">
        <v>0</v>
      </c>
      <c r="K30" s="66">
        <v>0</v>
      </c>
    </row>
    <row r="31" spans="1:11" x14ac:dyDescent="0.25">
      <c r="A31" s="4">
        <v>26</v>
      </c>
      <c r="B31" s="32" t="s">
        <v>10</v>
      </c>
      <c r="C31" s="33">
        <v>37189</v>
      </c>
      <c r="D31" s="62">
        <v>0</v>
      </c>
      <c r="E31" s="30">
        <v>185</v>
      </c>
      <c r="F31" s="3">
        <f t="shared" si="0"/>
        <v>35</v>
      </c>
      <c r="G31" s="35">
        <v>220</v>
      </c>
      <c r="H31" s="69">
        <v>301050</v>
      </c>
      <c r="I31" s="55">
        <v>0</v>
      </c>
      <c r="J31" s="67">
        <v>0</v>
      </c>
      <c r="K31" s="66">
        <v>0</v>
      </c>
    </row>
    <row r="32" spans="1:11" x14ac:dyDescent="0.25">
      <c r="A32" s="4">
        <v>27</v>
      </c>
      <c r="B32" s="32" t="s">
        <v>41</v>
      </c>
      <c r="C32" s="33">
        <v>51579</v>
      </c>
      <c r="D32" s="62">
        <v>0</v>
      </c>
      <c r="E32" s="30">
        <v>230</v>
      </c>
      <c r="F32" s="3">
        <f t="shared" si="0"/>
        <v>49</v>
      </c>
      <c r="G32" s="35">
        <v>279</v>
      </c>
      <c r="H32" s="69">
        <v>402490</v>
      </c>
      <c r="I32" s="55">
        <v>0</v>
      </c>
      <c r="J32" s="67">
        <v>0</v>
      </c>
      <c r="K32" s="66">
        <v>0</v>
      </c>
    </row>
    <row r="33" spans="1:11" x14ac:dyDescent="0.25">
      <c r="A33" s="4">
        <v>28</v>
      </c>
      <c r="B33" s="32" t="s">
        <v>65</v>
      </c>
      <c r="C33" s="33">
        <v>16619</v>
      </c>
      <c r="D33" s="62">
        <v>0</v>
      </c>
      <c r="E33" s="30">
        <v>166</v>
      </c>
      <c r="F33" s="3">
        <f t="shared" si="0"/>
        <v>50</v>
      </c>
      <c r="G33" s="35">
        <v>216</v>
      </c>
      <c r="H33" s="69">
        <v>317700</v>
      </c>
      <c r="I33" s="55">
        <v>0</v>
      </c>
      <c r="J33" s="67">
        <v>0</v>
      </c>
      <c r="K33" s="66">
        <v>0</v>
      </c>
    </row>
    <row r="34" spans="1:11" x14ac:dyDescent="0.25">
      <c r="A34" s="5">
        <v>29</v>
      </c>
      <c r="B34" s="36" t="s">
        <v>73</v>
      </c>
      <c r="C34" s="76">
        <v>52226</v>
      </c>
      <c r="D34" s="62">
        <v>0</v>
      </c>
      <c r="E34" s="35">
        <v>22</v>
      </c>
      <c r="F34" s="3">
        <f t="shared" si="0"/>
        <v>97</v>
      </c>
      <c r="G34" s="35">
        <v>119</v>
      </c>
      <c r="H34" s="69">
        <v>154050</v>
      </c>
      <c r="I34" s="55">
        <v>0</v>
      </c>
      <c r="J34" s="67">
        <v>0</v>
      </c>
      <c r="K34" s="66">
        <v>0</v>
      </c>
    </row>
    <row r="35" spans="1:11" ht="36.75" customHeight="1" x14ac:dyDescent="0.25">
      <c r="A35" s="125" t="s">
        <v>37</v>
      </c>
      <c r="B35" s="125"/>
      <c r="C35" s="74">
        <f>SUM(C6:C34)</f>
        <v>1081531</v>
      </c>
      <c r="D35" s="75">
        <v>9925602</v>
      </c>
      <c r="E35" s="73">
        <f>SUM(E6:E34)</f>
        <v>5929</v>
      </c>
      <c r="F35" s="73">
        <f t="shared" si="0"/>
        <v>1932</v>
      </c>
      <c r="G35" s="73">
        <f>SUM(G6:G34)</f>
        <v>7861</v>
      </c>
      <c r="H35" s="71">
        <f>SUM(H6:H34)</f>
        <v>11439059</v>
      </c>
      <c r="I35" s="72">
        <f>(H6+H7+H8+H9+H10+H11+H12+H13+H14+H15+H16+H17+H18+H19+H20+H21+H22+H23+H24+H25+H26+I27)/D35*100</f>
        <v>90.694478783251625</v>
      </c>
      <c r="J35" s="68">
        <f>SUM(J6:J34)</f>
        <v>1176000</v>
      </c>
      <c r="K35" s="68">
        <f>SUM(K6:K34)</f>
        <v>162400</v>
      </c>
    </row>
  </sheetData>
  <mergeCells count="13">
    <mergeCell ref="K4:K5"/>
    <mergeCell ref="A35:B35"/>
    <mergeCell ref="A1:K1"/>
    <mergeCell ref="A2:K2"/>
    <mergeCell ref="A3:A5"/>
    <mergeCell ref="B3:B5"/>
    <mergeCell ref="C3:C5"/>
    <mergeCell ref="D3:D5"/>
    <mergeCell ref="E3:K3"/>
    <mergeCell ref="E4:G4"/>
    <mergeCell ref="H4:H5"/>
    <mergeCell ref="I4:I5"/>
    <mergeCell ref="J4:J5"/>
  </mergeCells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1" workbookViewId="0">
      <selection activeCell="E60" sqref="E60:J60"/>
    </sheetView>
  </sheetViews>
  <sheetFormatPr defaultRowHeight="15" x14ac:dyDescent="0.25"/>
  <cols>
    <col min="1" max="1" width="8.28515625" customWidth="1"/>
    <col min="2" max="2" width="4.7109375" customWidth="1"/>
    <col min="3" max="3" width="16.140625" customWidth="1"/>
    <col min="5" max="5" width="15.5703125" customWidth="1"/>
    <col min="9" max="9" width="12.42578125" customWidth="1"/>
    <col min="11" max="11" width="11.42578125" customWidth="1"/>
  </cols>
  <sheetData>
    <row r="1" spans="1:12" x14ac:dyDescent="0.25">
      <c r="A1" s="112" t="s">
        <v>0</v>
      </c>
      <c r="B1" s="113" t="s">
        <v>1</v>
      </c>
      <c r="C1" s="114" t="s">
        <v>2</v>
      </c>
      <c r="D1" s="106" t="s">
        <v>70</v>
      </c>
      <c r="E1" s="109" t="s">
        <v>71</v>
      </c>
      <c r="F1" s="118" t="s">
        <v>75</v>
      </c>
      <c r="G1" s="119"/>
      <c r="H1" s="119"/>
      <c r="I1" s="119"/>
      <c r="J1" s="119"/>
      <c r="K1" s="119"/>
      <c r="L1" s="119"/>
    </row>
    <row r="2" spans="1:12" ht="15" customHeight="1" x14ac:dyDescent="0.25">
      <c r="A2" s="112"/>
      <c r="B2" s="113"/>
      <c r="C2" s="114"/>
      <c r="D2" s="107"/>
      <c r="E2" s="110"/>
      <c r="F2" s="117" t="s">
        <v>67</v>
      </c>
      <c r="G2" s="117"/>
      <c r="H2" s="117"/>
      <c r="I2" s="122" t="s">
        <v>34</v>
      </c>
      <c r="J2" s="120" t="s">
        <v>74</v>
      </c>
      <c r="K2" s="121" t="s">
        <v>76</v>
      </c>
      <c r="L2" s="121" t="s">
        <v>77</v>
      </c>
    </row>
    <row r="3" spans="1:12" ht="24" x14ac:dyDescent="0.25">
      <c r="A3" s="112"/>
      <c r="B3" s="113"/>
      <c r="C3" s="114"/>
      <c r="D3" s="108"/>
      <c r="E3" s="111"/>
      <c r="F3" s="9" t="s">
        <v>31</v>
      </c>
      <c r="G3" s="9" t="s">
        <v>32</v>
      </c>
      <c r="H3" s="9" t="s">
        <v>33</v>
      </c>
      <c r="I3" s="122"/>
      <c r="J3" s="120"/>
      <c r="K3" s="121"/>
      <c r="L3" s="121"/>
    </row>
    <row r="4" spans="1:12" x14ac:dyDescent="0.25">
      <c r="A4" s="94" t="s">
        <v>3</v>
      </c>
      <c r="B4" s="4">
        <v>1</v>
      </c>
      <c r="C4" s="5" t="s">
        <v>53</v>
      </c>
      <c r="D4" s="16">
        <v>37999</v>
      </c>
      <c r="E4" s="18">
        <v>523109</v>
      </c>
      <c r="F4" s="3">
        <v>362</v>
      </c>
      <c r="G4" s="3">
        <f>H4-F4</f>
        <v>60</v>
      </c>
      <c r="H4" s="3">
        <v>422</v>
      </c>
      <c r="I4" s="29">
        <v>662289</v>
      </c>
      <c r="J4" s="53">
        <f>I4/E4*100</f>
        <v>126.60630958366229</v>
      </c>
      <c r="K4" s="48">
        <v>64000</v>
      </c>
      <c r="L4" s="52">
        <f>K4*0.4</f>
        <v>25600</v>
      </c>
    </row>
    <row r="5" spans="1:12" x14ac:dyDescent="0.25">
      <c r="A5" s="94"/>
      <c r="B5" s="4">
        <v>2</v>
      </c>
      <c r="C5" s="5" t="s">
        <v>54</v>
      </c>
      <c r="D5" s="16">
        <v>61836</v>
      </c>
      <c r="E5" s="18">
        <v>851259</v>
      </c>
      <c r="F5" s="3">
        <v>236</v>
      </c>
      <c r="G5" s="3">
        <f t="shared" ref="G5:G44" si="0">H5-F5</f>
        <v>154</v>
      </c>
      <c r="H5" s="3">
        <v>390</v>
      </c>
      <c r="I5" s="29">
        <v>714150</v>
      </c>
      <c r="J5" s="54">
        <f t="shared" ref="J5:J57" si="1">I5/E5*100</f>
        <v>83.893386149221328</v>
      </c>
      <c r="K5" s="48">
        <v>88000</v>
      </c>
      <c r="L5" s="52">
        <v>0</v>
      </c>
    </row>
    <row r="6" spans="1:12" x14ac:dyDescent="0.25">
      <c r="A6" s="94"/>
      <c r="B6" s="4">
        <v>3</v>
      </c>
      <c r="C6" s="5" t="s">
        <v>55</v>
      </c>
      <c r="D6" s="16">
        <v>39442</v>
      </c>
      <c r="E6" s="18">
        <v>542974</v>
      </c>
      <c r="F6" s="3">
        <v>335</v>
      </c>
      <c r="G6" s="3">
        <f t="shared" si="0"/>
        <v>52</v>
      </c>
      <c r="H6" s="3">
        <v>387</v>
      </c>
      <c r="I6" s="29">
        <v>610688</v>
      </c>
      <c r="J6" s="53">
        <f t="shared" si="1"/>
        <v>112.47094704350485</v>
      </c>
      <c r="K6" s="48">
        <v>64000</v>
      </c>
      <c r="L6" s="52">
        <f t="shared" ref="L6:L19" si="2">K6*0.4</f>
        <v>25600</v>
      </c>
    </row>
    <row r="7" spans="1:12" x14ac:dyDescent="0.25">
      <c r="A7" s="94"/>
      <c r="B7" s="4">
        <v>4</v>
      </c>
      <c r="C7" s="5" t="s">
        <v>56</v>
      </c>
      <c r="D7" s="16">
        <v>15031</v>
      </c>
      <c r="E7" s="18">
        <v>206923</v>
      </c>
      <c r="F7" s="3">
        <v>156</v>
      </c>
      <c r="G7" s="3">
        <f t="shared" si="0"/>
        <v>10</v>
      </c>
      <c r="H7" s="3">
        <v>166</v>
      </c>
      <c r="I7" s="29">
        <v>246150</v>
      </c>
      <c r="J7" s="53">
        <f t="shared" si="1"/>
        <v>118.95729329267408</v>
      </c>
      <c r="K7" s="48">
        <v>26000</v>
      </c>
      <c r="L7" s="52">
        <f t="shared" si="2"/>
        <v>10400</v>
      </c>
    </row>
    <row r="8" spans="1:12" x14ac:dyDescent="0.25">
      <c r="A8" s="94"/>
      <c r="B8" s="4">
        <v>5</v>
      </c>
      <c r="C8" s="5" t="s">
        <v>57</v>
      </c>
      <c r="D8" s="16">
        <v>27719</v>
      </c>
      <c r="E8" s="18">
        <v>381591</v>
      </c>
      <c r="F8" s="3">
        <v>289</v>
      </c>
      <c r="G8" s="3">
        <f t="shared" si="0"/>
        <v>39</v>
      </c>
      <c r="H8" s="3">
        <v>328</v>
      </c>
      <c r="I8" s="29">
        <v>402525</v>
      </c>
      <c r="J8" s="53">
        <f t="shared" si="1"/>
        <v>105.48597844288781</v>
      </c>
      <c r="K8" s="48">
        <v>46000</v>
      </c>
      <c r="L8" s="52">
        <f t="shared" si="2"/>
        <v>18400</v>
      </c>
    </row>
    <row r="9" spans="1:12" x14ac:dyDescent="0.25">
      <c r="A9" s="94"/>
      <c r="B9" s="4">
        <v>6</v>
      </c>
      <c r="C9" s="6" t="s">
        <v>44</v>
      </c>
      <c r="D9" s="17">
        <v>19214</v>
      </c>
      <c r="E9" s="19">
        <v>264508</v>
      </c>
      <c r="F9" s="3">
        <v>154</v>
      </c>
      <c r="G9" s="3">
        <f t="shared" si="0"/>
        <v>24</v>
      </c>
      <c r="H9" s="3">
        <v>178</v>
      </c>
      <c r="I9" s="29">
        <v>214474</v>
      </c>
      <c r="J9" s="54">
        <f t="shared" si="1"/>
        <v>81.084125999969757</v>
      </c>
      <c r="K9" s="48">
        <v>34000</v>
      </c>
      <c r="L9" s="52">
        <v>0</v>
      </c>
    </row>
    <row r="10" spans="1:12" x14ac:dyDescent="0.25">
      <c r="A10" s="94"/>
      <c r="B10" s="4">
        <v>7</v>
      </c>
      <c r="C10" s="5" t="s">
        <v>58</v>
      </c>
      <c r="D10" s="16">
        <v>37523</v>
      </c>
      <c r="E10" s="18">
        <v>516557</v>
      </c>
      <c r="F10" s="3">
        <v>214</v>
      </c>
      <c r="G10" s="3">
        <f t="shared" si="0"/>
        <v>66</v>
      </c>
      <c r="H10" s="3">
        <v>280</v>
      </c>
      <c r="I10" s="29">
        <v>368888</v>
      </c>
      <c r="J10" s="54">
        <f t="shared" si="1"/>
        <v>71.412835369571994</v>
      </c>
      <c r="K10" s="48">
        <v>64000</v>
      </c>
      <c r="L10" s="52">
        <v>0</v>
      </c>
    </row>
    <row r="11" spans="1:12" x14ac:dyDescent="0.25">
      <c r="A11" s="94"/>
      <c r="B11" s="4">
        <v>8</v>
      </c>
      <c r="C11" s="5" t="s">
        <v>59</v>
      </c>
      <c r="D11" s="16">
        <v>40225</v>
      </c>
      <c r="E11" s="18">
        <v>553753</v>
      </c>
      <c r="F11" s="3">
        <v>95</v>
      </c>
      <c r="G11" s="3">
        <f t="shared" si="0"/>
        <v>79</v>
      </c>
      <c r="H11" s="3">
        <v>174</v>
      </c>
      <c r="I11" s="29">
        <v>217051</v>
      </c>
      <c r="J11" s="54">
        <f t="shared" si="1"/>
        <v>39.196356498294364</v>
      </c>
      <c r="K11" s="48">
        <v>68000</v>
      </c>
      <c r="L11" s="52">
        <v>0</v>
      </c>
    </row>
    <row r="12" spans="1:12" x14ac:dyDescent="0.25">
      <c r="A12" s="94"/>
      <c r="B12" s="4">
        <v>9</v>
      </c>
      <c r="C12" s="5" t="s">
        <v>60</v>
      </c>
      <c r="D12" s="16">
        <v>29444</v>
      </c>
      <c r="E12" s="18">
        <v>405338</v>
      </c>
      <c r="F12" s="3">
        <v>222</v>
      </c>
      <c r="G12" s="3">
        <f t="shared" si="0"/>
        <v>34</v>
      </c>
      <c r="H12" s="3">
        <v>256</v>
      </c>
      <c r="I12" s="29">
        <v>427950</v>
      </c>
      <c r="J12" s="53">
        <f t="shared" si="1"/>
        <v>105.57855419427737</v>
      </c>
      <c r="K12" s="48">
        <v>52000</v>
      </c>
      <c r="L12" s="52">
        <f t="shared" si="2"/>
        <v>20800</v>
      </c>
    </row>
    <row r="13" spans="1:12" x14ac:dyDescent="0.25">
      <c r="A13" s="94"/>
      <c r="B13" s="4">
        <v>10</v>
      </c>
      <c r="C13" s="5" t="s">
        <v>69</v>
      </c>
      <c r="D13" s="16">
        <v>34358</v>
      </c>
      <c r="E13" s="18">
        <v>472986</v>
      </c>
      <c r="F13" s="3">
        <v>408</v>
      </c>
      <c r="G13" s="3">
        <f t="shared" si="0"/>
        <v>204</v>
      </c>
      <c r="H13" s="3">
        <v>612</v>
      </c>
      <c r="I13" s="29">
        <v>847612</v>
      </c>
      <c r="J13" s="53">
        <f t="shared" si="1"/>
        <v>179.20445848291493</v>
      </c>
      <c r="K13" s="48">
        <v>54000</v>
      </c>
      <c r="L13" s="52">
        <f t="shared" si="2"/>
        <v>21600</v>
      </c>
    </row>
    <row r="14" spans="1:12" x14ac:dyDescent="0.25">
      <c r="A14" s="94"/>
      <c r="B14" s="4">
        <v>11</v>
      </c>
      <c r="C14" s="5" t="s">
        <v>5</v>
      </c>
      <c r="D14" s="16">
        <v>17493</v>
      </c>
      <c r="E14" s="18">
        <v>240816</v>
      </c>
      <c r="F14" s="3">
        <v>224</v>
      </c>
      <c r="G14" s="3">
        <f t="shared" si="0"/>
        <v>38</v>
      </c>
      <c r="H14" s="3">
        <v>262</v>
      </c>
      <c r="I14" s="29">
        <v>378450</v>
      </c>
      <c r="J14" s="53">
        <f t="shared" si="1"/>
        <v>157.15317919075144</v>
      </c>
      <c r="K14" s="48">
        <v>30000</v>
      </c>
      <c r="L14" s="52">
        <f t="shared" si="2"/>
        <v>12000</v>
      </c>
    </row>
    <row r="15" spans="1:12" x14ac:dyDescent="0.25">
      <c r="A15" s="94"/>
      <c r="B15" s="4">
        <v>12</v>
      </c>
      <c r="C15" s="5" t="s">
        <v>6</v>
      </c>
      <c r="D15" s="16">
        <v>25517</v>
      </c>
      <c r="E15" s="18">
        <v>351277</v>
      </c>
      <c r="F15" s="3">
        <v>84</v>
      </c>
      <c r="G15" s="3">
        <f t="shared" si="0"/>
        <v>21</v>
      </c>
      <c r="H15" s="3">
        <v>105</v>
      </c>
      <c r="I15" s="29">
        <v>154463</v>
      </c>
      <c r="J15" s="54">
        <f t="shared" si="1"/>
        <v>43.971851274065763</v>
      </c>
      <c r="K15" s="48">
        <v>44000</v>
      </c>
      <c r="L15" s="52">
        <v>0</v>
      </c>
    </row>
    <row r="16" spans="1:12" x14ac:dyDescent="0.25">
      <c r="A16" s="94"/>
      <c r="B16" s="4">
        <v>13</v>
      </c>
      <c r="C16" s="5" t="s">
        <v>72</v>
      </c>
      <c r="D16" s="16">
        <v>22864</v>
      </c>
      <c r="E16" s="18">
        <v>314755</v>
      </c>
      <c r="F16" s="3">
        <v>158</v>
      </c>
      <c r="G16" s="3">
        <f t="shared" si="0"/>
        <v>80</v>
      </c>
      <c r="H16" s="3">
        <v>238</v>
      </c>
      <c r="I16" s="29">
        <v>354150</v>
      </c>
      <c r="J16" s="53">
        <f t="shared" si="1"/>
        <v>112.51608393830122</v>
      </c>
      <c r="K16" s="48">
        <v>38000</v>
      </c>
      <c r="L16" s="52">
        <f t="shared" si="2"/>
        <v>15200</v>
      </c>
    </row>
    <row r="17" spans="1:12" x14ac:dyDescent="0.25">
      <c r="A17" s="94"/>
      <c r="B17" s="4">
        <v>14</v>
      </c>
      <c r="C17" s="5" t="s">
        <v>38</v>
      </c>
      <c r="D17" s="16">
        <v>46434</v>
      </c>
      <c r="E17" s="18">
        <v>639229</v>
      </c>
      <c r="F17" s="3">
        <v>118</v>
      </c>
      <c r="G17" s="3">
        <f t="shared" si="0"/>
        <v>39</v>
      </c>
      <c r="H17" s="3">
        <v>157</v>
      </c>
      <c r="I17" s="29">
        <v>246225</v>
      </c>
      <c r="J17" s="54">
        <f t="shared" si="1"/>
        <v>38.519059679707894</v>
      </c>
      <c r="K17" s="48">
        <v>76000</v>
      </c>
      <c r="L17" s="52">
        <v>0</v>
      </c>
    </row>
    <row r="18" spans="1:12" x14ac:dyDescent="0.25">
      <c r="A18" s="94"/>
      <c r="B18" s="4">
        <v>15</v>
      </c>
      <c r="C18" s="5" t="s">
        <v>42</v>
      </c>
      <c r="D18" s="16">
        <v>48434</v>
      </c>
      <c r="E18" s="18">
        <v>666762</v>
      </c>
      <c r="F18" s="3">
        <v>309</v>
      </c>
      <c r="G18" s="3">
        <f>H18-F18</f>
        <v>95</v>
      </c>
      <c r="H18" s="3">
        <v>404</v>
      </c>
      <c r="I18" s="29">
        <v>571575</v>
      </c>
      <c r="J18" s="54">
        <f t="shared" si="1"/>
        <v>85.723991469219911</v>
      </c>
      <c r="K18" s="48">
        <v>76000</v>
      </c>
      <c r="L18" s="52">
        <v>0</v>
      </c>
    </row>
    <row r="19" spans="1:12" x14ac:dyDescent="0.25">
      <c r="A19" s="94"/>
      <c r="B19" s="4">
        <v>16</v>
      </c>
      <c r="C19" s="5" t="s">
        <v>61</v>
      </c>
      <c r="D19" s="16">
        <v>18670</v>
      </c>
      <c r="E19" s="18">
        <v>257019</v>
      </c>
      <c r="F19" s="3">
        <v>376</v>
      </c>
      <c r="G19" s="3">
        <f t="shared" si="0"/>
        <v>50</v>
      </c>
      <c r="H19" s="3">
        <v>426</v>
      </c>
      <c r="I19" s="29">
        <v>635288</v>
      </c>
      <c r="J19" s="53">
        <f t="shared" si="1"/>
        <v>247.17550064392125</v>
      </c>
      <c r="K19" s="48">
        <v>32000</v>
      </c>
      <c r="L19" s="52">
        <f t="shared" si="2"/>
        <v>12800</v>
      </c>
    </row>
    <row r="20" spans="1:12" x14ac:dyDescent="0.25">
      <c r="A20" s="94"/>
      <c r="B20" s="4">
        <v>17</v>
      </c>
      <c r="C20" s="5" t="s">
        <v>62</v>
      </c>
      <c r="D20" s="16">
        <v>47770</v>
      </c>
      <c r="E20" s="18">
        <v>657621</v>
      </c>
      <c r="F20" s="3">
        <v>212</v>
      </c>
      <c r="G20" s="3">
        <f t="shared" si="0"/>
        <v>148</v>
      </c>
      <c r="H20" s="3">
        <v>360</v>
      </c>
      <c r="I20" s="29">
        <v>554290</v>
      </c>
      <c r="J20" s="54">
        <f t="shared" si="1"/>
        <v>84.287150197454153</v>
      </c>
      <c r="K20" s="48">
        <v>74000</v>
      </c>
      <c r="L20" s="52">
        <v>0</v>
      </c>
    </row>
    <row r="21" spans="1:12" x14ac:dyDescent="0.25">
      <c r="A21" s="94"/>
      <c r="B21" s="4">
        <v>18</v>
      </c>
      <c r="C21" s="5" t="s">
        <v>14</v>
      </c>
      <c r="D21" s="16">
        <v>40986</v>
      </c>
      <c r="E21" s="18">
        <v>564230</v>
      </c>
      <c r="F21" s="3">
        <v>243</v>
      </c>
      <c r="G21" s="3">
        <f t="shared" si="0"/>
        <v>124</v>
      </c>
      <c r="H21" s="3">
        <v>367</v>
      </c>
      <c r="I21" s="29">
        <v>493388</v>
      </c>
      <c r="J21" s="54">
        <f t="shared" si="1"/>
        <v>87.444481860234305</v>
      </c>
      <c r="K21" s="48">
        <v>66000</v>
      </c>
      <c r="L21" s="52">
        <v>0</v>
      </c>
    </row>
    <row r="22" spans="1:12" x14ac:dyDescent="0.25">
      <c r="A22" s="94"/>
      <c r="B22" s="4">
        <v>19</v>
      </c>
      <c r="C22" s="5" t="s">
        <v>7</v>
      </c>
      <c r="D22" s="16">
        <v>54933</v>
      </c>
      <c r="E22" s="18">
        <v>756230</v>
      </c>
      <c r="F22" s="3">
        <v>172</v>
      </c>
      <c r="G22" s="3">
        <f t="shared" si="0"/>
        <v>125</v>
      </c>
      <c r="H22" s="3">
        <v>297</v>
      </c>
      <c r="I22" s="29">
        <v>393975</v>
      </c>
      <c r="J22" s="54">
        <f t="shared" si="1"/>
        <v>52.097245546989669</v>
      </c>
      <c r="K22" s="48">
        <v>84000</v>
      </c>
      <c r="L22" s="52">
        <v>0</v>
      </c>
    </row>
    <row r="23" spans="1:12" x14ac:dyDescent="0.25">
      <c r="A23" s="94"/>
      <c r="B23" s="4">
        <v>20</v>
      </c>
      <c r="C23" s="5" t="s">
        <v>4</v>
      </c>
      <c r="D23" s="16">
        <v>40455</v>
      </c>
      <c r="E23" s="18">
        <v>556920</v>
      </c>
      <c r="F23" s="3">
        <v>267</v>
      </c>
      <c r="G23" s="3">
        <f t="shared" si="0"/>
        <v>56</v>
      </c>
      <c r="H23" s="3">
        <v>323</v>
      </c>
      <c r="I23" s="29">
        <v>480781</v>
      </c>
      <c r="J23" s="54">
        <f t="shared" si="1"/>
        <v>86.328557063851179</v>
      </c>
      <c r="K23" s="48">
        <v>70000</v>
      </c>
      <c r="L23" s="52">
        <v>0</v>
      </c>
    </row>
    <row r="24" spans="1:12" x14ac:dyDescent="0.25">
      <c r="A24" s="94"/>
      <c r="B24" s="4">
        <v>21</v>
      </c>
      <c r="C24" s="5" t="s">
        <v>63</v>
      </c>
      <c r="D24" s="16">
        <v>14655</v>
      </c>
      <c r="E24" s="18">
        <v>201747</v>
      </c>
      <c r="F24" s="3">
        <v>47</v>
      </c>
      <c r="G24" s="3">
        <f t="shared" si="0"/>
        <v>5</v>
      </c>
      <c r="H24" s="3">
        <v>52</v>
      </c>
      <c r="I24" s="29">
        <v>88650</v>
      </c>
      <c r="J24" s="54">
        <f t="shared" si="1"/>
        <v>43.94117384645125</v>
      </c>
      <c r="K24" s="48">
        <v>26000</v>
      </c>
      <c r="L24" s="52">
        <v>0</v>
      </c>
    </row>
    <row r="25" spans="1:12" x14ac:dyDescent="0.25">
      <c r="A25" s="94"/>
      <c r="B25" s="4">
        <v>22</v>
      </c>
      <c r="C25" s="32" t="s">
        <v>64</v>
      </c>
      <c r="D25" s="33">
        <v>69033</v>
      </c>
      <c r="E25" s="34">
        <v>445567.5</v>
      </c>
      <c r="F25" s="30">
        <v>75</v>
      </c>
      <c r="G25" s="3">
        <f t="shared" si="0"/>
        <v>48</v>
      </c>
      <c r="H25" s="35">
        <v>123</v>
      </c>
      <c r="I25" s="29">
        <v>185350</v>
      </c>
      <c r="J25" s="55"/>
      <c r="K25" s="49">
        <v>0</v>
      </c>
      <c r="L25" s="52">
        <v>0</v>
      </c>
    </row>
    <row r="26" spans="1:12" x14ac:dyDescent="0.25">
      <c r="A26" s="94"/>
      <c r="B26" s="4">
        <v>23</v>
      </c>
      <c r="C26" s="32" t="s">
        <v>43</v>
      </c>
      <c r="D26" s="33">
        <v>42544</v>
      </c>
      <c r="E26" s="34">
        <v>274596</v>
      </c>
      <c r="F26" s="30">
        <v>20</v>
      </c>
      <c r="G26" s="3">
        <f t="shared" si="0"/>
        <v>1</v>
      </c>
      <c r="H26" s="35">
        <v>21</v>
      </c>
      <c r="I26" s="29">
        <v>31163</v>
      </c>
      <c r="J26" s="55"/>
      <c r="K26" s="49">
        <v>0</v>
      </c>
      <c r="L26" s="52">
        <v>0</v>
      </c>
    </row>
    <row r="27" spans="1:12" x14ac:dyDescent="0.25">
      <c r="A27" s="94"/>
      <c r="B27" s="4">
        <v>24</v>
      </c>
      <c r="C27" s="32" t="s">
        <v>9</v>
      </c>
      <c r="D27" s="33">
        <v>39828</v>
      </c>
      <c r="E27" s="34">
        <v>257066</v>
      </c>
      <c r="F27" s="30">
        <v>184</v>
      </c>
      <c r="G27" s="3">
        <f t="shared" si="0"/>
        <v>50</v>
      </c>
      <c r="H27" s="35">
        <v>234</v>
      </c>
      <c r="I27" s="29">
        <v>388126</v>
      </c>
      <c r="J27" s="55"/>
      <c r="K27" s="49">
        <v>0</v>
      </c>
      <c r="L27" s="52">
        <v>0</v>
      </c>
    </row>
    <row r="28" spans="1:12" x14ac:dyDescent="0.25">
      <c r="A28" s="94"/>
      <c r="B28" s="4">
        <v>25</v>
      </c>
      <c r="C28" s="32" t="s">
        <v>45</v>
      </c>
      <c r="D28" s="33">
        <v>51511</v>
      </c>
      <c r="E28" s="34">
        <v>332472</v>
      </c>
      <c r="F28" s="30">
        <v>401</v>
      </c>
      <c r="G28" s="3">
        <f t="shared" si="0"/>
        <v>124</v>
      </c>
      <c r="H28" s="35">
        <v>525</v>
      </c>
      <c r="I28" s="29">
        <v>668730</v>
      </c>
      <c r="J28" s="55"/>
      <c r="K28" s="49">
        <v>0</v>
      </c>
      <c r="L28" s="52">
        <v>0</v>
      </c>
    </row>
    <row r="29" spans="1:12" x14ac:dyDescent="0.25">
      <c r="A29" s="94"/>
      <c r="B29" s="4">
        <v>26</v>
      </c>
      <c r="C29" s="32" t="s">
        <v>10</v>
      </c>
      <c r="D29" s="33">
        <v>37189</v>
      </c>
      <c r="E29" s="34">
        <v>240033</v>
      </c>
      <c r="F29" s="30">
        <v>196</v>
      </c>
      <c r="G29" s="3">
        <f t="shared" si="0"/>
        <v>38</v>
      </c>
      <c r="H29" s="35">
        <v>234</v>
      </c>
      <c r="I29" s="29">
        <v>327630</v>
      </c>
      <c r="J29" s="55"/>
      <c r="K29" s="49">
        <v>0</v>
      </c>
      <c r="L29" s="52">
        <v>0</v>
      </c>
    </row>
    <row r="30" spans="1:12" x14ac:dyDescent="0.25">
      <c r="A30" s="94"/>
      <c r="B30" s="4">
        <v>27</v>
      </c>
      <c r="C30" s="32" t="s">
        <v>41</v>
      </c>
      <c r="D30" s="33">
        <v>51579</v>
      </c>
      <c r="E30" s="34">
        <v>332912</v>
      </c>
      <c r="F30" s="30">
        <v>230</v>
      </c>
      <c r="G30" s="3">
        <f t="shared" si="0"/>
        <v>49</v>
      </c>
      <c r="H30" s="35">
        <v>279</v>
      </c>
      <c r="I30" s="29">
        <v>402490</v>
      </c>
      <c r="J30" s="55"/>
      <c r="K30" s="49">
        <v>0</v>
      </c>
      <c r="L30" s="52">
        <v>0</v>
      </c>
    </row>
    <row r="31" spans="1:12" x14ac:dyDescent="0.25">
      <c r="A31" s="94"/>
      <c r="B31" s="4">
        <v>28</v>
      </c>
      <c r="C31" s="32" t="s">
        <v>65</v>
      </c>
      <c r="D31" s="33">
        <v>16619</v>
      </c>
      <c r="E31" s="34">
        <v>107265.7</v>
      </c>
      <c r="F31" s="30">
        <v>166</v>
      </c>
      <c r="G31" s="3">
        <f t="shared" si="0"/>
        <v>50</v>
      </c>
      <c r="H31" s="35">
        <v>216</v>
      </c>
      <c r="I31" s="29">
        <v>317700</v>
      </c>
      <c r="J31" s="55"/>
      <c r="K31" s="49">
        <v>0</v>
      </c>
      <c r="L31" s="52">
        <v>0</v>
      </c>
    </row>
    <row r="32" spans="1:12" x14ac:dyDescent="0.25">
      <c r="A32" s="94"/>
      <c r="B32" s="5">
        <v>29</v>
      </c>
      <c r="C32" s="36" t="s">
        <v>73</v>
      </c>
      <c r="D32" s="32">
        <v>52226</v>
      </c>
      <c r="E32" s="33">
        <v>449451</v>
      </c>
      <c r="F32" s="35">
        <v>22</v>
      </c>
      <c r="G32" s="3">
        <f t="shared" si="0"/>
        <v>98</v>
      </c>
      <c r="H32" s="35">
        <v>120</v>
      </c>
      <c r="I32" s="29">
        <v>154950</v>
      </c>
      <c r="J32" s="55"/>
      <c r="K32" s="49">
        <v>0</v>
      </c>
      <c r="L32" s="52">
        <v>0</v>
      </c>
    </row>
    <row r="33" spans="1:12" ht="27" customHeight="1" x14ac:dyDescent="0.25">
      <c r="A33" s="94"/>
      <c r="B33" s="95" t="s">
        <v>37</v>
      </c>
      <c r="C33" s="96"/>
      <c r="D33" s="42">
        <f>SUM(D4:D32)</f>
        <v>1081531</v>
      </c>
      <c r="E33" s="27">
        <v>9925602</v>
      </c>
      <c r="F33" s="2">
        <f>SUM(F4:F32)</f>
        <v>5975</v>
      </c>
      <c r="G33" s="2">
        <f t="shared" si="0"/>
        <v>1961</v>
      </c>
      <c r="H33" s="2">
        <f>SUM(H4:H32)</f>
        <v>7936</v>
      </c>
      <c r="I33" s="28">
        <f>SUM(I4:I32)</f>
        <v>11539151</v>
      </c>
      <c r="J33" s="50">
        <f>P25/E33*100</f>
        <v>0</v>
      </c>
      <c r="K33" s="51">
        <f>SUM(K4:K32)</f>
        <v>1176000</v>
      </c>
      <c r="L33" s="51">
        <f>SUM(L4:L32)</f>
        <v>162400</v>
      </c>
    </row>
    <row r="34" spans="1:12" x14ac:dyDescent="0.25">
      <c r="A34" s="136" t="s">
        <v>8</v>
      </c>
      <c r="B34" s="4">
        <v>1</v>
      </c>
      <c r="C34" s="5" t="s">
        <v>40</v>
      </c>
      <c r="D34" s="16">
        <v>158589</v>
      </c>
      <c r="E34" s="18">
        <v>1091600</v>
      </c>
      <c r="F34" s="30">
        <v>157</v>
      </c>
      <c r="G34" s="3">
        <f t="shared" si="0"/>
        <v>519</v>
      </c>
      <c r="H34" s="3">
        <v>676</v>
      </c>
      <c r="I34" s="29">
        <v>794263</v>
      </c>
      <c r="J34" s="54">
        <f t="shared" si="1"/>
        <v>72.761359472334192</v>
      </c>
    </row>
    <row r="35" spans="1:12" ht="27" customHeight="1" x14ac:dyDescent="0.25">
      <c r="A35" s="136"/>
      <c r="B35" s="4">
        <v>2</v>
      </c>
      <c r="C35" s="5" t="s">
        <v>47</v>
      </c>
      <c r="D35" s="16">
        <v>493046</v>
      </c>
      <c r="E35" s="18">
        <v>678747</v>
      </c>
      <c r="F35" s="30">
        <v>63</v>
      </c>
      <c r="G35" s="3">
        <f t="shared" si="0"/>
        <v>227</v>
      </c>
      <c r="H35" s="3">
        <v>290</v>
      </c>
      <c r="I35" s="29">
        <v>351564</v>
      </c>
      <c r="J35" s="54">
        <f t="shared" si="1"/>
        <v>51.796030037701826</v>
      </c>
    </row>
    <row r="36" spans="1:12" x14ac:dyDescent="0.25">
      <c r="A36" s="136"/>
      <c r="B36" s="95" t="s">
        <v>36</v>
      </c>
      <c r="C36" s="96"/>
      <c r="D36" s="42">
        <f>SUM(D34:D35)</f>
        <v>651635</v>
      </c>
      <c r="E36" s="20">
        <v>1770347</v>
      </c>
      <c r="F36" s="2">
        <f>SUM(F34:F35)</f>
        <v>220</v>
      </c>
      <c r="G36" s="43">
        <f t="shared" si="0"/>
        <v>746</v>
      </c>
      <c r="H36" s="2">
        <f>SUM(H34:H35)</f>
        <v>966</v>
      </c>
      <c r="I36" s="28">
        <f>SUM(I34:I35)</f>
        <v>1145827</v>
      </c>
      <c r="J36" s="56">
        <f t="shared" si="1"/>
        <v>64.72330000841643</v>
      </c>
    </row>
    <row r="37" spans="1:12" x14ac:dyDescent="0.25">
      <c r="A37" s="137" t="s">
        <v>11</v>
      </c>
      <c r="B37" s="7">
        <v>1</v>
      </c>
      <c r="C37" s="5" t="s">
        <v>12</v>
      </c>
      <c r="D37" s="16">
        <v>51821</v>
      </c>
      <c r="E37" s="18">
        <v>445868</v>
      </c>
      <c r="F37" s="30">
        <v>21</v>
      </c>
      <c r="G37" s="44">
        <f t="shared" si="0"/>
        <v>264</v>
      </c>
      <c r="H37" s="3">
        <v>285</v>
      </c>
      <c r="I37" s="29">
        <v>280450</v>
      </c>
      <c r="J37" s="56">
        <f t="shared" si="1"/>
        <v>62.899781998259577</v>
      </c>
    </row>
    <row r="38" spans="1:12" x14ac:dyDescent="0.25">
      <c r="A38" s="137"/>
      <c r="B38" s="7">
        <v>2</v>
      </c>
      <c r="C38" s="5" t="s">
        <v>13</v>
      </c>
      <c r="D38" s="16">
        <v>41759</v>
      </c>
      <c r="E38" s="18">
        <v>359294</v>
      </c>
      <c r="F38" s="30">
        <v>79</v>
      </c>
      <c r="G38" s="44">
        <f t="shared" si="0"/>
        <v>39</v>
      </c>
      <c r="H38" s="3">
        <v>118</v>
      </c>
      <c r="I38" s="29">
        <v>285300</v>
      </c>
      <c r="J38" s="56">
        <f t="shared" si="1"/>
        <v>79.405723446536825</v>
      </c>
    </row>
    <row r="39" spans="1:12" x14ac:dyDescent="0.25">
      <c r="A39" s="137"/>
      <c r="B39" s="99" t="s">
        <v>35</v>
      </c>
      <c r="C39" s="95"/>
      <c r="D39" s="37">
        <f>SUM(D37:D38)</f>
        <v>93580</v>
      </c>
      <c r="E39" s="21">
        <v>805162</v>
      </c>
      <c r="F39" s="2">
        <f>SUM(F37:F38)</f>
        <v>100</v>
      </c>
      <c r="G39" s="45">
        <f t="shared" si="0"/>
        <v>303</v>
      </c>
      <c r="H39" s="2">
        <f>SUM(H37:H38)</f>
        <v>403</v>
      </c>
      <c r="I39" s="28">
        <f>SUM(I37:I38)</f>
        <v>565750</v>
      </c>
      <c r="J39" s="56">
        <f t="shared" si="1"/>
        <v>70.26536274687578</v>
      </c>
    </row>
    <row r="40" spans="1:12" x14ac:dyDescent="0.25">
      <c r="A40" s="137" t="s">
        <v>18</v>
      </c>
      <c r="B40" s="7">
        <v>1</v>
      </c>
      <c r="C40" s="5" t="s">
        <v>19</v>
      </c>
      <c r="D40" s="16">
        <v>25908</v>
      </c>
      <c r="E40" s="18">
        <v>222912</v>
      </c>
      <c r="F40" s="30">
        <v>152</v>
      </c>
      <c r="G40" s="46">
        <f t="shared" si="0"/>
        <v>46</v>
      </c>
      <c r="H40" s="3">
        <v>198</v>
      </c>
      <c r="I40" s="29">
        <v>181915</v>
      </c>
      <c r="J40" s="56">
        <f t="shared" si="1"/>
        <v>81.608437410278498</v>
      </c>
    </row>
    <row r="41" spans="1:12" x14ac:dyDescent="0.25">
      <c r="A41" s="137"/>
      <c r="B41" s="7">
        <v>2</v>
      </c>
      <c r="C41" s="5" t="s">
        <v>49</v>
      </c>
      <c r="D41" s="16">
        <v>493046</v>
      </c>
      <c r="E41" s="18">
        <v>424217</v>
      </c>
      <c r="F41" s="30">
        <v>3</v>
      </c>
      <c r="G41" s="46">
        <f t="shared" si="0"/>
        <v>18</v>
      </c>
      <c r="H41" s="3">
        <v>21</v>
      </c>
      <c r="I41" s="29">
        <v>28575</v>
      </c>
      <c r="J41" s="56">
        <f t="shared" si="1"/>
        <v>6.7359393895105573</v>
      </c>
    </row>
    <row r="42" spans="1:12" x14ac:dyDescent="0.25">
      <c r="A42" s="137"/>
      <c r="B42" s="7">
        <v>3</v>
      </c>
      <c r="C42" s="5" t="s">
        <v>20</v>
      </c>
      <c r="D42" s="16">
        <v>25390</v>
      </c>
      <c r="E42" s="18">
        <v>218456</v>
      </c>
      <c r="F42" s="30">
        <v>11</v>
      </c>
      <c r="G42" s="46">
        <f t="shared" si="0"/>
        <v>10</v>
      </c>
      <c r="H42" s="3">
        <v>21</v>
      </c>
      <c r="I42" s="29">
        <v>26325</v>
      </c>
      <c r="J42" s="56">
        <f t="shared" si="1"/>
        <v>12.050481561504377</v>
      </c>
    </row>
    <row r="43" spans="1:12" x14ac:dyDescent="0.25">
      <c r="A43" s="137"/>
      <c r="B43" s="7">
        <v>4</v>
      </c>
      <c r="C43" s="5" t="s">
        <v>46</v>
      </c>
      <c r="D43" s="16">
        <v>128596</v>
      </c>
      <c r="E43" s="18">
        <v>553220</v>
      </c>
      <c r="F43" s="30">
        <v>47</v>
      </c>
      <c r="G43" s="46">
        <f t="shared" si="0"/>
        <v>106</v>
      </c>
      <c r="H43" s="3">
        <v>153</v>
      </c>
      <c r="I43" s="29">
        <v>73358</v>
      </c>
      <c r="J43" s="56">
        <f t="shared" si="1"/>
        <v>13.260185821192291</v>
      </c>
    </row>
    <row r="44" spans="1:12" x14ac:dyDescent="0.25">
      <c r="A44" s="137"/>
      <c r="B44" s="99" t="s">
        <v>21</v>
      </c>
      <c r="C44" s="95"/>
      <c r="D44" s="37">
        <f>SUM(D40:D43)</f>
        <v>672940</v>
      </c>
      <c r="E44" s="21">
        <v>1418805</v>
      </c>
      <c r="F44" s="2">
        <f>SUM(F40:F43)</f>
        <v>213</v>
      </c>
      <c r="G44" s="45">
        <f t="shared" si="0"/>
        <v>180</v>
      </c>
      <c r="H44" s="2">
        <f>SUM(H40:H43)</f>
        <v>393</v>
      </c>
      <c r="I44" s="28">
        <f>SUM(I40:I43)</f>
        <v>310173</v>
      </c>
      <c r="J44" s="56">
        <f t="shared" si="1"/>
        <v>21.86156660006132</v>
      </c>
    </row>
    <row r="45" spans="1:12" x14ac:dyDescent="0.25">
      <c r="A45" s="138" t="s">
        <v>22</v>
      </c>
      <c r="B45" s="7">
        <v>2</v>
      </c>
      <c r="C45" s="5" t="s">
        <v>48</v>
      </c>
      <c r="D45" s="16">
        <v>128596</v>
      </c>
      <c r="E45" s="18">
        <v>885152</v>
      </c>
      <c r="F45" s="30"/>
      <c r="G45" s="3">
        <v>2</v>
      </c>
      <c r="H45" s="3">
        <v>3</v>
      </c>
      <c r="I45" s="29">
        <v>4500</v>
      </c>
      <c r="J45" s="56">
        <f t="shared" si="1"/>
        <v>0.50838726004121326</v>
      </c>
    </row>
    <row r="46" spans="1:12" x14ac:dyDescent="0.25">
      <c r="A46" s="138"/>
      <c r="B46" s="7">
        <v>3</v>
      </c>
      <c r="C46" s="5" t="s">
        <v>15</v>
      </c>
      <c r="D46" s="16">
        <v>24373</v>
      </c>
      <c r="E46" s="18">
        <v>335528</v>
      </c>
      <c r="F46" s="30">
        <v>191</v>
      </c>
      <c r="G46" s="3">
        <f>H46-F46</f>
        <v>25</v>
      </c>
      <c r="H46" s="3">
        <v>216</v>
      </c>
      <c r="I46" s="29">
        <v>142556</v>
      </c>
      <c r="J46" s="56">
        <f t="shared" si="1"/>
        <v>42.487065162967028</v>
      </c>
    </row>
    <row r="47" spans="1:12" x14ac:dyDescent="0.25">
      <c r="A47" s="138"/>
      <c r="B47" s="7">
        <v>4</v>
      </c>
      <c r="C47" s="5" t="s">
        <v>16</v>
      </c>
      <c r="D47" s="16">
        <v>43457</v>
      </c>
      <c r="E47" s="18">
        <v>598246</v>
      </c>
      <c r="F47" s="30">
        <v>223</v>
      </c>
      <c r="G47" s="3">
        <f t="shared" ref="G47:G56" si="3">H47-F47</f>
        <v>13</v>
      </c>
      <c r="H47" s="3">
        <v>236</v>
      </c>
      <c r="I47" s="29">
        <v>110111</v>
      </c>
      <c r="J47" s="56">
        <f t="shared" si="1"/>
        <v>18.405639151787057</v>
      </c>
    </row>
    <row r="48" spans="1:12" x14ac:dyDescent="0.25">
      <c r="A48" s="139"/>
      <c r="B48" s="99" t="s">
        <v>23</v>
      </c>
      <c r="C48" s="95"/>
      <c r="D48" s="37">
        <f>SUM(D45:D47)</f>
        <v>196426</v>
      </c>
      <c r="E48" s="21">
        <v>1818927</v>
      </c>
      <c r="F48" s="2">
        <f>SUM(F45:F47)</f>
        <v>414</v>
      </c>
      <c r="G48" s="2">
        <f t="shared" si="3"/>
        <v>41</v>
      </c>
      <c r="H48" s="2">
        <f>SUM(H45:H47)</f>
        <v>455</v>
      </c>
      <c r="I48" s="28">
        <f>SUM(I45:I47)</f>
        <v>257167</v>
      </c>
      <c r="J48" s="56">
        <f t="shared" si="1"/>
        <v>14.13839038070247</v>
      </c>
    </row>
    <row r="49" spans="1:10" x14ac:dyDescent="0.25">
      <c r="A49" s="140" t="s">
        <v>26</v>
      </c>
      <c r="B49" s="4">
        <v>1</v>
      </c>
      <c r="C49" s="5" t="s">
        <v>27</v>
      </c>
      <c r="D49" s="16">
        <v>48152</v>
      </c>
      <c r="E49" s="18">
        <v>662880</v>
      </c>
      <c r="F49" s="30">
        <v>9</v>
      </c>
      <c r="G49" s="47">
        <f t="shared" si="3"/>
        <v>18</v>
      </c>
      <c r="H49" s="3">
        <v>27</v>
      </c>
      <c r="I49" s="29">
        <v>44100</v>
      </c>
      <c r="J49" s="56">
        <f t="shared" si="1"/>
        <v>6.6527878349022451</v>
      </c>
    </row>
    <row r="50" spans="1:10" x14ac:dyDescent="0.25">
      <c r="A50" s="138"/>
      <c r="B50" s="4">
        <v>2</v>
      </c>
      <c r="C50" s="5" t="s">
        <v>28</v>
      </c>
      <c r="D50" s="16">
        <v>54601</v>
      </c>
      <c r="E50" s="18">
        <v>751659</v>
      </c>
      <c r="F50" s="30">
        <v>6</v>
      </c>
      <c r="G50" s="47">
        <f t="shared" si="3"/>
        <v>4</v>
      </c>
      <c r="H50" s="3">
        <v>10</v>
      </c>
      <c r="I50" s="29">
        <v>10425</v>
      </c>
      <c r="J50" s="56">
        <f t="shared" si="1"/>
        <v>1.3869321061811273</v>
      </c>
    </row>
    <row r="51" spans="1:10" x14ac:dyDescent="0.25">
      <c r="A51" s="138"/>
      <c r="B51" s="4">
        <v>3</v>
      </c>
      <c r="C51" s="5" t="s">
        <v>17</v>
      </c>
      <c r="D51" s="16">
        <v>28553</v>
      </c>
      <c r="E51" s="18">
        <v>393072</v>
      </c>
      <c r="F51" s="30">
        <v>3</v>
      </c>
      <c r="G51" s="47">
        <f t="shared" si="3"/>
        <v>4</v>
      </c>
      <c r="H51" s="3">
        <v>7</v>
      </c>
      <c r="I51" s="29">
        <v>7650</v>
      </c>
      <c r="J51" s="56">
        <f t="shared" si="1"/>
        <v>1.946208328245207</v>
      </c>
    </row>
    <row r="52" spans="1:10" x14ac:dyDescent="0.25">
      <c r="A52" s="139"/>
      <c r="B52" s="95" t="s">
        <v>68</v>
      </c>
      <c r="C52" s="103"/>
      <c r="D52" s="38">
        <f>SUM(D49:D51)</f>
        <v>131306</v>
      </c>
      <c r="E52" s="22">
        <v>1807611</v>
      </c>
      <c r="F52" s="2">
        <f>SUM(F49:F51)</f>
        <v>18</v>
      </c>
      <c r="G52" s="2">
        <f t="shared" si="3"/>
        <v>26</v>
      </c>
      <c r="H52" s="2">
        <f>SUM(H49:H51)</f>
        <v>44</v>
      </c>
      <c r="I52" s="28">
        <f>SUM(I49:I51)</f>
        <v>62175</v>
      </c>
      <c r="J52" s="56">
        <f t="shared" si="1"/>
        <v>3.4396227949486922</v>
      </c>
    </row>
    <row r="53" spans="1:10" x14ac:dyDescent="0.25">
      <c r="A53" s="136" t="s">
        <v>50</v>
      </c>
      <c r="B53" s="4">
        <v>1</v>
      </c>
      <c r="C53" s="4" t="s">
        <v>51</v>
      </c>
      <c r="D53" s="7">
        <v>493046</v>
      </c>
      <c r="E53" s="23">
        <v>678749</v>
      </c>
      <c r="F53" s="30">
        <v>11</v>
      </c>
      <c r="G53" s="47">
        <f t="shared" si="3"/>
        <v>30</v>
      </c>
      <c r="H53" s="3">
        <v>41</v>
      </c>
      <c r="I53" s="29">
        <v>36000</v>
      </c>
      <c r="J53" s="56">
        <f t="shared" si="1"/>
        <v>5.3038752174957162</v>
      </c>
    </row>
    <row r="54" spans="1:10" x14ac:dyDescent="0.25">
      <c r="A54" s="136"/>
      <c r="B54" s="4">
        <v>2</v>
      </c>
      <c r="C54" s="4" t="s">
        <v>39</v>
      </c>
      <c r="D54" s="7">
        <v>29521</v>
      </c>
      <c r="E54" s="23">
        <v>406398</v>
      </c>
      <c r="F54" s="30">
        <v>55</v>
      </c>
      <c r="G54" s="47">
        <f t="shared" si="3"/>
        <v>154</v>
      </c>
      <c r="H54" s="3">
        <v>209</v>
      </c>
      <c r="I54" s="29">
        <v>190245</v>
      </c>
      <c r="J54" s="56">
        <f t="shared" si="1"/>
        <v>46.812484313407055</v>
      </c>
    </row>
    <row r="55" spans="1:10" x14ac:dyDescent="0.25">
      <c r="A55" s="136"/>
      <c r="B55" s="4">
        <v>3</v>
      </c>
      <c r="C55" s="4" t="s">
        <v>25</v>
      </c>
      <c r="D55" s="7">
        <v>13934</v>
      </c>
      <c r="E55" s="23">
        <v>191821</v>
      </c>
      <c r="F55" s="30">
        <v>38</v>
      </c>
      <c r="G55" s="47">
        <f t="shared" si="3"/>
        <v>14</v>
      </c>
      <c r="H55" s="3">
        <v>52</v>
      </c>
      <c r="I55" s="29">
        <v>46800</v>
      </c>
      <c r="J55" s="56">
        <f t="shared" si="1"/>
        <v>24.39774581510888</v>
      </c>
    </row>
    <row r="56" spans="1:10" x14ac:dyDescent="0.25">
      <c r="A56" s="136"/>
      <c r="B56" s="4">
        <v>4</v>
      </c>
      <c r="C56" s="4" t="s">
        <v>52</v>
      </c>
      <c r="D56" s="7">
        <v>16662</v>
      </c>
      <c r="E56" s="23">
        <v>229376</v>
      </c>
      <c r="F56" s="30">
        <v>46</v>
      </c>
      <c r="G56" s="47">
        <f t="shared" si="3"/>
        <v>6</v>
      </c>
      <c r="H56" s="3">
        <v>52</v>
      </c>
      <c r="I56" s="29">
        <v>46800</v>
      </c>
      <c r="J56" s="56">
        <f t="shared" si="1"/>
        <v>20.403180803571427</v>
      </c>
    </row>
    <row r="57" spans="1:10" ht="21" customHeight="1" x14ac:dyDescent="0.25">
      <c r="A57" s="136"/>
      <c r="B57" s="99" t="s">
        <v>66</v>
      </c>
      <c r="C57" s="99"/>
      <c r="D57" s="39">
        <f>SUM(D53:D56)</f>
        <v>553163</v>
      </c>
      <c r="E57" s="24">
        <v>1506344</v>
      </c>
      <c r="F57" s="2">
        <f>SUM(F53:F56)</f>
        <v>150</v>
      </c>
      <c r="G57" s="2">
        <f>SUM(G53:G56)</f>
        <v>204</v>
      </c>
      <c r="H57" s="2">
        <f>SUM(H53:H56)</f>
        <v>354</v>
      </c>
      <c r="I57" s="28">
        <f>SUM(I53:I56)</f>
        <v>319845</v>
      </c>
      <c r="J57" s="56">
        <f t="shared" si="1"/>
        <v>21.233197729071183</v>
      </c>
    </row>
    <row r="58" spans="1:10" x14ac:dyDescent="0.25">
      <c r="A58" s="104" t="s">
        <v>29</v>
      </c>
      <c r="B58" s="105"/>
      <c r="C58" s="105"/>
      <c r="D58" s="40">
        <v>493046</v>
      </c>
      <c r="E58" s="25">
        <f>E53+E41+E35</f>
        <v>1781713</v>
      </c>
      <c r="F58" s="3">
        <f>F53+F41+F35</f>
        <v>77</v>
      </c>
      <c r="G58" s="3">
        <f>G53+G41+G35</f>
        <v>275</v>
      </c>
      <c r="H58" s="3">
        <f>H53+H41+H35</f>
        <v>352</v>
      </c>
      <c r="I58" s="29">
        <f>I53+I41+I35</f>
        <v>416139</v>
      </c>
      <c r="J58" s="54">
        <f>I58/E58*100</f>
        <v>23.356118521894377</v>
      </c>
    </row>
    <row r="59" spans="1:10" x14ac:dyDescent="0.25">
      <c r="A59" s="95" t="s">
        <v>30</v>
      </c>
      <c r="B59" s="103"/>
      <c r="C59" s="103"/>
      <c r="D59" s="38">
        <v>128596</v>
      </c>
      <c r="E59" s="22">
        <f>E45+E43</f>
        <v>1438372</v>
      </c>
      <c r="F59" s="3">
        <f>F45+F43</f>
        <v>47</v>
      </c>
      <c r="G59" s="3">
        <f>G45+G43</f>
        <v>108</v>
      </c>
      <c r="H59" s="3">
        <f>H45+H43</f>
        <v>156</v>
      </c>
      <c r="I59" s="29">
        <f>I45+I43</f>
        <v>77858</v>
      </c>
      <c r="J59" s="54">
        <f>I59/E59*100</f>
        <v>5.4129251681762431</v>
      </c>
    </row>
    <row r="60" spans="1:10" x14ac:dyDescent="0.25">
      <c r="A60" s="92" t="s">
        <v>24</v>
      </c>
      <c r="B60" s="92"/>
      <c r="C60" s="93"/>
      <c r="D60" s="41"/>
      <c r="E60" s="26">
        <f>E57+E52+E48+E44+E39+E36+E33</f>
        <v>19052798</v>
      </c>
      <c r="F60" s="8">
        <f>F57+F52+F48+F44+F39+F36+F33</f>
        <v>7090</v>
      </c>
      <c r="G60" s="8">
        <f>G57+G52+G48+G44+G39+G36+G33</f>
        <v>3461</v>
      </c>
      <c r="H60" s="8">
        <f>H57+H52+H48+H44+H39+H36+H33</f>
        <v>10551</v>
      </c>
      <c r="I60" s="31">
        <f>I57+I52+I48+I44+I39+I36+I33</f>
        <v>14200088</v>
      </c>
      <c r="J60" s="54">
        <f>I60/E60*100</f>
        <v>74.530197611920315</v>
      </c>
    </row>
  </sheetData>
  <mergeCells count="28">
    <mergeCell ref="F2:H2"/>
    <mergeCell ref="I2:I3"/>
    <mergeCell ref="A1:A3"/>
    <mergeCell ref="B1:B3"/>
    <mergeCell ref="C1:C3"/>
    <mergeCell ref="D1:D3"/>
    <mergeCell ref="E1:E3"/>
    <mergeCell ref="F1:L1"/>
    <mergeCell ref="J2:J3"/>
    <mergeCell ref="K2:K3"/>
    <mergeCell ref="L2:L3"/>
    <mergeCell ref="A4:A33"/>
    <mergeCell ref="B33:C33"/>
    <mergeCell ref="A34:A36"/>
    <mergeCell ref="B36:C36"/>
    <mergeCell ref="A37:A39"/>
    <mergeCell ref="B39:C39"/>
    <mergeCell ref="A40:A44"/>
    <mergeCell ref="B44:C44"/>
    <mergeCell ref="A45:A48"/>
    <mergeCell ref="B48:C48"/>
    <mergeCell ref="A49:A52"/>
    <mergeCell ref="B52:C52"/>
    <mergeCell ref="A53:A57"/>
    <mergeCell ref="B57:C57"/>
    <mergeCell ref="A58:C58"/>
    <mergeCell ref="A59:C59"/>
    <mergeCell ref="A60:C60"/>
  </mergeCells>
  <pageMargins left="0.7" right="0.7" top="0.75" bottom="0.75" header="0.3" footer="0.3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J40" sqref="J40"/>
    </sheetView>
  </sheetViews>
  <sheetFormatPr defaultRowHeight="15" x14ac:dyDescent="0.25"/>
  <cols>
    <col min="1" max="1" width="3.140625" customWidth="1"/>
    <col min="2" max="2" width="16" customWidth="1"/>
    <col min="6" max="6" width="13.85546875" customWidth="1"/>
    <col min="7" max="7" width="7.7109375" customWidth="1"/>
    <col min="8" max="8" width="13.140625" customWidth="1"/>
    <col min="14" max="14" width="9.140625" customWidth="1"/>
  </cols>
  <sheetData>
    <row r="1" spans="1:8" x14ac:dyDescent="0.25">
      <c r="A1" s="126" t="s">
        <v>95</v>
      </c>
      <c r="B1" s="141"/>
      <c r="C1" s="141"/>
      <c r="D1" s="141"/>
      <c r="E1" s="141"/>
      <c r="F1" s="141"/>
      <c r="G1" s="141"/>
      <c r="H1" s="141"/>
    </row>
    <row r="2" spans="1:8" x14ac:dyDescent="0.25">
      <c r="A2" s="148" t="s">
        <v>96</v>
      </c>
      <c r="B2" s="148"/>
      <c r="C2" s="148"/>
      <c r="D2" s="148"/>
      <c r="E2" s="148"/>
      <c r="F2" s="148"/>
      <c r="G2" s="148"/>
      <c r="H2" s="148"/>
    </row>
    <row r="3" spans="1:8" ht="15" customHeight="1" x14ac:dyDescent="0.25">
      <c r="A3" s="113" t="s">
        <v>1</v>
      </c>
      <c r="B3" s="113" t="s">
        <v>2</v>
      </c>
      <c r="C3" s="145" t="s">
        <v>94</v>
      </c>
      <c r="D3" s="146"/>
      <c r="E3" s="146"/>
      <c r="F3" s="146"/>
      <c r="G3" s="146"/>
      <c r="H3" s="147"/>
    </row>
    <row r="4" spans="1:8" ht="15" customHeight="1" x14ac:dyDescent="0.25">
      <c r="A4" s="113"/>
      <c r="B4" s="113"/>
      <c r="C4" s="144" t="s">
        <v>67</v>
      </c>
      <c r="D4" s="144"/>
      <c r="E4" s="144"/>
      <c r="F4" s="113" t="s">
        <v>34</v>
      </c>
      <c r="G4" s="142" t="s">
        <v>91</v>
      </c>
      <c r="H4" s="143"/>
    </row>
    <row r="5" spans="1:8" ht="57.75" customHeight="1" x14ac:dyDescent="0.25">
      <c r="A5" s="113"/>
      <c r="B5" s="113"/>
      <c r="C5" s="77" t="s">
        <v>31</v>
      </c>
      <c r="D5" s="77" t="s">
        <v>32</v>
      </c>
      <c r="E5" s="77" t="s">
        <v>33</v>
      </c>
      <c r="F5" s="113"/>
      <c r="G5" s="86" t="s">
        <v>92</v>
      </c>
      <c r="H5" s="86" t="s">
        <v>93</v>
      </c>
    </row>
    <row r="6" spans="1:8" x14ac:dyDescent="0.25">
      <c r="A6" s="4">
        <v>1</v>
      </c>
      <c r="B6" s="4" t="s">
        <v>53</v>
      </c>
      <c r="C6" s="35">
        <v>362</v>
      </c>
      <c r="D6" s="35">
        <f>E6-C6</f>
        <v>60</v>
      </c>
      <c r="E6" s="35">
        <v>422</v>
      </c>
      <c r="F6" s="69">
        <v>662289</v>
      </c>
      <c r="G6" s="82"/>
      <c r="H6" s="82"/>
    </row>
    <row r="7" spans="1:8" x14ac:dyDescent="0.25">
      <c r="A7" s="4">
        <v>2</v>
      </c>
      <c r="B7" s="4" t="s">
        <v>54</v>
      </c>
      <c r="C7" s="35">
        <v>236</v>
      </c>
      <c r="D7" s="35">
        <f>E7-C7</f>
        <v>154</v>
      </c>
      <c r="E7" s="35">
        <v>390</v>
      </c>
      <c r="F7" s="69">
        <v>714150</v>
      </c>
      <c r="G7" s="84">
        <v>1</v>
      </c>
      <c r="H7" s="87">
        <v>87900</v>
      </c>
    </row>
    <row r="8" spans="1:8" x14ac:dyDescent="0.25">
      <c r="A8" s="4">
        <v>3</v>
      </c>
      <c r="B8" s="4" t="s">
        <v>55</v>
      </c>
      <c r="C8" s="35">
        <v>335</v>
      </c>
      <c r="D8" s="35">
        <f>E8-C8</f>
        <v>52</v>
      </c>
      <c r="E8" s="35">
        <v>387</v>
      </c>
      <c r="F8" s="69">
        <v>610688</v>
      </c>
      <c r="G8" s="46">
        <v>1</v>
      </c>
      <c r="H8" s="83">
        <v>16750</v>
      </c>
    </row>
    <row r="9" spans="1:8" x14ac:dyDescent="0.25">
      <c r="A9" s="4">
        <v>4</v>
      </c>
      <c r="B9" s="4" t="s">
        <v>56</v>
      </c>
      <c r="C9" s="35">
        <v>156</v>
      </c>
      <c r="D9" s="35">
        <f>E9-C9</f>
        <v>10</v>
      </c>
      <c r="E9" s="35">
        <v>166</v>
      </c>
      <c r="F9" s="69">
        <v>246150</v>
      </c>
      <c r="G9" s="84"/>
      <c r="H9" s="85"/>
    </row>
    <row r="10" spans="1:8" x14ac:dyDescent="0.25">
      <c r="A10" s="4">
        <v>5</v>
      </c>
      <c r="B10" s="35" t="s">
        <v>43</v>
      </c>
      <c r="C10" s="30">
        <v>20</v>
      </c>
      <c r="D10" s="35">
        <f>E10-C10</f>
        <v>1</v>
      </c>
      <c r="E10" s="35">
        <v>21</v>
      </c>
      <c r="F10" s="69">
        <v>31163</v>
      </c>
      <c r="G10" s="84"/>
      <c r="H10" s="87"/>
    </row>
    <row r="11" spans="1:8" x14ac:dyDescent="0.25">
      <c r="A11" s="4">
        <v>6</v>
      </c>
      <c r="B11" s="4" t="s">
        <v>15</v>
      </c>
      <c r="C11" s="30">
        <v>191</v>
      </c>
      <c r="D11" s="35">
        <f>E11-C11</f>
        <v>25</v>
      </c>
      <c r="E11" s="35">
        <v>216</v>
      </c>
      <c r="F11" s="69">
        <v>142556</v>
      </c>
      <c r="G11" s="84"/>
      <c r="H11" s="85"/>
    </row>
    <row r="12" spans="1:8" x14ac:dyDescent="0.25">
      <c r="A12" s="4">
        <v>7</v>
      </c>
      <c r="B12" s="4" t="s">
        <v>57</v>
      </c>
      <c r="C12" s="35">
        <v>289</v>
      </c>
      <c r="D12" s="35">
        <f>E12-C12</f>
        <v>39</v>
      </c>
      <c r="E12" s="35">
        <v>328</v>
      </c>
      <c r="F12" s="69">
        <v>402525</v>
      </c>
      <c r="G12" s="46">
        <v>2</v>
      </c>
      <c r="H12" s="83">
        <v>6345.08</v>
      </c>
    </row>
    <row r="13" spans="1:8" x14ac:dyDescent="0.25">
      <c r="A13" s="4">
        <v>8</v>
      </c>
      <c r="B13" s="35" t="s">
        <v>64</v>
      </c>
      <c r="C13" s="30">
        <v>75</v>
      </c>
      <c r="D13" s="35">
        <f>E13-C13</f>
        <v>48</v>
      </c>
      <c r="E13" s="35">
        <v>123</v>
      </c>
      <c r="F13" s="69">
        <v>185350</v>
      </c>
      <c r="G13" s="84"/>
      <c r="H13" s="87"/>
    </row>
    <row r="14" spans="1:8" x14ac:dyDescent="0.25">
      <c r="A14" s="4">
        <v>9</v>
      </c>
      <c r="B14" s="4" t="s">
        <v>99</v>
      </c>
      <c r="C14" s="30">
        <v>9</v>
      </c>
      <c r="D14" s="47">
        <f>E14-C14</f>
        <v>18</v>
      </c>
      <c r="E14" s="35">
        <v>27</v>
      </c>
      <c r="F14" s="69">
        <v>44100</v>
      </c>
      <c r="G14" s="84"/>
      <c r="H14" s="87"/>
    </row>
    <row r="15" spans="1:8" x14ac:dyDescent="0.25">
      <c r="A15" s="4">
        <v>10</v>
      </c>
      <c r="B15" s="4" t="s">
        <v>20</v>
      </c>
      <c r="C15" s="30">
        <v>11</v>
      </c>
      <c r="D15" s="81">
        <f>E15-C15</f>
        <v>10</v>
      </c>
      <c r="E15" s="80">
        <v>21</v>
      </c>
      <c r="F15" s="69">
        <v>26325</v>
      </c>
      <c r="G15" s="84">
        <v>1</v>
      </c>
      <c r="H15" s="87">
        <v>14592.19</v>
      </c>
    </row>
    <row r="16" spans="1:8" x14ac:dyDescent="0.25">
      <c r="A16" s="4">
        <v>11</v>
      </c>
      <c r="B16" s="4" t="s">
        <v>88</v>
      </c>
      <c r="C16" s="30">
        <v>77</v>
      </c>
      <c r="D16" s="80">
        <v>275</v>
      </c>
      <c r="E16" s="80">
        <v>352</v>
      </c>
      <c r="F16" s="69">
        <v>416139</v>
      </c>
      <c r="G16" s="84">
        <v>7</v>
      </c>
      <c r="H16" s="87">
        <v>779225.96</v>
      </c>
    </row>
    <row r="17" spans="1:8" x14ac:dyDescent="0.25">
      <c r="A17" s="4">
        <v>12</v>
      </c>
      <c r="B17" s="4" t="s">
        <v>98</v>
      </c>
      <c r="C17" s="30">
        <v>157</v>
      </c>
      <c r="D17" s="35">
        <f>E17-C17</f>
        <v>519</v>
      </c>
      <c r="E17" s="35">
        <v>676</v>
      </c>
      <c r="F17" s="69">
        <v>794263</v>
      </c>
      <c r="G17" s="84"/>
      <c r="H17" s="85"/>
    </row>
    <row r="18" spans="1:8" x14ac:dyDescent="0.25">
      <c r="A18" s="4">
        <v>13</v>
      </c>
      <c r="B18" s="4" t="s">
        <v>13</v>
      </c>
      <c r="C18" s="30">
        <v>79</v>
      </c>
      <c r="D18" s="80">
        <f>E18-C18</f>
        <v>39</v>
      </c>
      <c r="E18" s="80">
        <v>118</v>
      </c>
      <c r="F18" s="69">
        <v>285300</v>
      </c>
      <c r="G18" s="84"/>
      <c r="H18" s="85"/>
    </row>
    <row r="19" spans="1:8" x14ac:dyDescent="0.25">
      <c r="A19" s="4">
        <v>14</v>
      </c>
      <c r="B19" s="4" t="s">
        <v>28</v>
      </c>
      <c r="C19" s="30">
        <v>6</v>
      </c>
      <c r="D19" s="47">
        <f>E19-C19</f>
        <v>4</v>
      </c>
      <c r="E19" s="35">
        <v>10</v>
      </c>
      <c r="F19" s="69">
        <v>10425</v>
      </c>
      <c r="G19" s="84"/>
      <c r="H19" s="87"/>
    </row>
    <row r="20" spans="1:8" x14ac:dyDescent="0.25">
      <c r="A20" s="4">
        <v>15</v>
      </c>
      <c r="B20" s="4" t="s">
        <v>12</v>
      </c>
      <c r="C20" s="30">
        <v>21</v>
      </c>
      <c r="D20" s="80">
        <f>E20-C20</f>
        <v>264</v>
      </c>
      <c r="E20" s="80">
        <v>285</v>
      </c>
      <c r="F20" s="69">
        <v>280450</v>
      </c>
      <c r="G20" s="84">
        <v>1</v>
      </c>
      <c r="H20" s="87">
        <v>49422.8</v>
      </c>
    </row>
    <row r="21" spans="1:8" x14ac:dyDescent="0.25">
      <c r="A21" s="4">
        <v>16</v>
      </c>
      <c r="B21" s="35" t="s">
        <v>41</v>
      </c>
      <c r="C21" s="30">
        <v>230</v>
      </c>
      <c r="D21" s="35">
        <f>E21-C21</f>
        <v>49</v>
      </c>
      <c r="E21" s="35">
        <v>279</v>
      </c>
      <c r="F21" s="69">
        <v>402490</v>
      </c>
      <c r="G21" s="84"/>
      <c r="H21" s="87"/>
    </row>
    <row r="22" spans="1:8" x14ac:dyDescent="0.25">
      <c r="A22" s="4">
        <v>17</v>
      </c>
      <c r="B22" s="78" t="s">
        <v>44</v>
      </c>
      <c r="C22" s="35">
        <v>154</v>
      </c>
      <c r="D22" s="35">
        <f>E22-C22</f>
        <v>24</v>
      </c>
      <c r="E22" s="35">
        <v>178</v>
      </c>
      <c r="F22" s="69">
        <v>214474</v>
      </c>
      <c r="G22" s="84"/>
      <c r="H22" s="85"/>
    </row>
    <row r="23" spans="1:8" x14ac:dyDescent="0.25">
      <c r="A23" s="4">
        <v>18</v>
      </c>
      <c r="B23" s="4" t="s">
        <v>58</v>
      </c>
      <c r="C23" s="35">
        <v>214</v>
      </c>
      <c r="D23" s="35">
        <f>E23-C23</f>
        <v>66</v>
      </c>
      <c r="E23" s="35">
        <v>280</v>
      </c>
      <c r="F23" s="69">
        <v>368888</v>
      </c>
      <c r="G23" s="84"/>
      <c r="H23" s="85"/>
    </row>
    <row r="24" spans="1:8" x14ac:dyDescent="0.25">
      <c r="A24" s="4">
        <v>19</v>
      </c>
      <c r="B24" s="35" t="s">
        <v>10</v>
      </c>
      <c r="C24" s="30">
        <v>196</v>
      </c>
      <c r="D24" s="35">
        <f>E24-C24</f>
        <v>38</v>
      </c>
      <c r="E24" s="35">
        <v>234</v>
      </c>
      <c r="F24" s="69">
        <v>327630</v>
      </c>
      <c r="G24" s="84"/>
      <c r="H24" s="87"/>
    </row>
    <row r="25" spans="1:8" x14ac:dyDescent="0.25">
      <c r="A25" s="4">
        <v>20</v>
      </c>
      <c r="B25" s="4" t="s">
        <v>59</v>
      </c>
      <c r="C25" s="35">
        <v>95</v>
      </c>
      <c r="D25" s="35">
        <f>E25-C25</f>
        <v>79</v>
      </c>
      <c r="E25" s="35">
        <v>174</v>
      </c>
      <c r="F25" s="69">
        <v>217051</v>
      </c>
      <c r="G25" s="46">
        <v>1</v>
      </c>
      <c r="H25" s="83">
        <v>346950</v>
      </c>
    </row>
    <row r="26" spans="1:8" x14ac:dyDescent="0.25">
      <c r="A26" s="4">
        <v>21</v>
      </c>
      <c r="B26" s="4" t="s">
        <v>25</v>
      </c>
      <c r="C26" s="30">
        <v>38</v>
      </c>
      <c r="D26" s="47">
        <f>E26-C26</f>
        <v>14</v>
      </c>
      <c r="E26" s="35">
        <v>52</v>
      </c>
      <c r="F26" s="69">
        <v>46800</v>
      </c>
      <c r="G26" s="84"/>
      <c r="H26" s="85"/>
    </row>
    <row r="27" spans="1:8" x14ac:dyDescent="0.25">
      <c r="A27" s="4">
        <v>22</v>
      </c>
      <c r="B27" s="35" t="s">
        <v>45</v>
      </c>
      <c r="C27" s="30">
        <v>401</v>
      </c>
      <c r="D27" s="35">
        <f>E27-C27</f>
        <v>124</v>
      </c>
      <c r="E27" s="35">
        <v>525</v>
      </c>
      <c r="F27" s="69">
        <v>668730</v>
      </c>
      <c r="G27" s="46">
        <v>1</v>
      </c>
      <c r="H27" s="83">
        <v>374913.92</v>
      </c>
    </row>
    <row r="28" spans="1:8" x14ac:dyDescent="0.25">
      <c r="A28" s="4">
        <v>23</v>
      </c>
      <c r="B28" s="4" t="s">
        <v>16</v>
      </c>
      <c r="C28" s="30">
        <v>223</v>
      </c>
      <c r="D28" s="35">
        <f>E28-C28</f>
        <v>13</v>
      </c>
      <c r="E28" s="35">
        <v>236</v>
      </c>
      <c r="F28" s="69">
        <v>110111</v>
      </c>
      <c r="G28" s="46">
        <v>1</v>
      </c>
      <c r="H28" s="83">
        <v>524000</v>
      </c>
    </row>
    <row r="29" spans="1:8" x14ac:dyDescent="0.25">
      <c r="A29" s="4">
        <v>24</v>
      </c>
      <c r="B29" s="4" t="s">
        <v>39</v>
      </c>
      <c r="C29" s="30">
        <v>55</v>
      </c>
      <c r="D29" s="47">
        <f>E29-C29</f>
        <v>154</v>
      </c>
      <c r="E29" s="35">
        <v>209</v>
      </c>
      <c r="F29" s="69">
        <v>190245</v>
      </c>
      <c r="G29" s="84"/>
      <c r="H29" s="85"/>
    </row>
    <row r="30" spans="1:8" x14ac:dyDescent="0.25">
      <c r="A30" s="4">
        <v>25</v>
      </c>
      <c r="B30" s="35" t="s">
        <v>9</v>
      </c>
      <c r="C30" s="30">
        <v>184</v>
      </c>
      <c r="D30" s="35">
        <f>E30-C30</f>
        <v>50</v>
      </c>
      <c r="E30" s="35">
        <v>234</v>
      </c>
      <c r="F30" s="69">
        <v>388126</v>
      </c>
      <c r="G30" s="84"/>
      <c r="H30" s="87"/>
    </row>
    <row r="31" spans="1:8" x14ac:dyDescent="0.25">
      <c r="A31" s="4">
        <v>26</v>
      </c>
      <c r="B31" s="4" t="s">
        <v>97</v>
      </c>
      <c r="C31" s="30">
        <v>152</v>
      </c>
      <c r="D31" s="81">
        <f>E31-C31</f>
        <v>46</v>
      </c>
      <c r="E31" s="80">
        <v>198</v>
      </c>
      <c r="F31" s="69">
        <v>181915</v>
      </c>
      <c r="G31" s="84"/>
      <c r="H31" s="85"/>
    </row>
    <row r="32" spans="1:8" x14ac:dyDescent="0.25">
      <c r="A32" s="4">
        <v>27</v>
      </c>
      <c r="B32" s="4" t="s">
        <v>60</v>
      </c>
      <c r="C32" s="35">
        <v>222</v>
      </c>
      <c r="D32" s="35">
        <f>E32-C32</f>
        <v>34</v>
      </c>
      <c r="E32" s="35">
        <v>256</v>
      </c>
      <c r="F32" s="69">
        <v>427950</v>
      </c>
      <c r="G32" s="84"/>
      <c r="H32" s="85"/>
    </row>
    <row r="33" spans="1:8" x14ac:dyDescent="0.25">
      <c r="A33" s="4">
        <v>28</v>
      </c>
      <c r="B33" s="4" t="s">
        <v>69</v>
      </c>
      <c r="C33" s="35">
        <v>408</v>
      </c>
      <c r="D33" s="35">
        <f>E33-C33</f>
        <v>204</v>
      </c>
      <c r="E33" s="35">
        <v>612</v>
      </c>
      <c r="F33" s="69">
        <v>847612</v>
      </c>
      <c r="G33" s="46">
        <v>1</v>
      </c>
      <c r="H33" s="83">
        <v>3698.71</v>
      </c>
    </row>
    <row r="34" spans="1:8" x14ac:dyDescent="0.25">
      <c r="A34" s="4">
        <v>29</v>
      </c>
      <c r="B34" s="4" t="s">
        <v>5</v>
      </c>
      <c r="C34" s="35">
        <v>224</v>
      </c>
      <c r="D34" s="35">
        <f>E34-C34</f>
        <v>38</v>
      </c>
      <c r="E34" s="35">
        <v>262</v>
      </c>
      <c r="F34" s="69">
        <v>378450</v>
      </c>
      <c r="G34" s="84"/>
      <c r="H34" s="85"/>
    </row>
    <row r="35" spans="1:8" x14ac:dyDescent="0.25">
      <c r="A35" s="4">
        <v>30</v>
      </c>
      <c r="B35" s="4" t="s">
        <v>89</v>
      </c>
      <c r="C35" s="30">
        <v>47</v>
      </c>
      <c r="D35" s="79">
        <v>108</v>
      </c>
      <c r="E35" s="35">
        <v>156</v>
      </c>
      <c r="F35" s="69">
        <v>77858</v>
      </c>
      <c r="G35" s="84"/>
      <c r="H35" s="87"/>
    </row>
    <row r="36" spans="1:8" x14ac:dyDescent="0.25">
      <c r="A36" s="4">
        <v>31</v>
      </c>
      <c r="B36" s="4" t="s">
        <v>6</v>
      </c>
      <c r="C36" s="35">
        <v>84</v>
      </c>
      <c r="D36" s="35">
        <f>E36-C36</f>
        <v>21</v>
      </c>
      <c r="E36" s="35">
        <v>105</v>
      </c>
      <c r="F36" s="69">
        <v>154463</v>
      </c>
      <c r="G36" s="84"/>
      <c r="H36" s="85"/>
    </row>
    <row r="37" spans="1:8" x14ac:dyDescent="0.25">
      <c r="A37" s="4">
        <v>32</v>
      </c>
      <c r="B37" s="4" t="s">
        <v>17</v>
      </c>
      <c r="C37" s="30">
        <v>3</v>
      </c>
      <c r="D37" s="47">
        <f>E37-C37</f>
        <v>4</v>
      </c>
      <c r="E37" s="35">
        <v>7</v>
      </c>
      <c r="F37" s="69">
        <v>7650</v>
      </c>
      <c r="G37" s="84"/>
      <c r="H37" s="87"/>
    </row>
    <row r="38" spans="1:8" x14ac:dyDescent="0.25">
      <c r="A38" s="4">
        <v>33</v>
      </c>
      <c r="B38" s="4" t="s">
        <v>72</v>
      </c>
      <c r="C38" s="35">
        <v>158</v>
      </c>
      <c r="D38" s="35">
        <f>E38-C38</f>
        <v>80</v>
      </c>
      <c r="E38" s="35">
        <v>238</v>
      </c>
      <c r="F38" s="69">
        <v>354150</v>
      </c>
      <c r="G38" s="46">
        <v>3</v>
      </c>
      <c r="H38" s="83">
        <v>28614.58</v>
      </c>
    </row>
    <row r="39" spans="1:8" x14ac:dyDescent="0.25">
      <c r="A39" s="4">
        <v>34</v>
      </c>
      <c r="B39" s="4" t="s">
        <v>38</v>
      </c>
      <c r="C39" s="35">
        <v>118</v>
      </c>
      <c r="D39" s="35">
        <f>E39-C39</f>
        <v>39</v>
      </c>
      <c r="E39" s="35">
        <v>157</v>
      </c>
      <c r="F39" s="69">
        <v>246225</v>
      </c>
      <c r="G39" s="46">
        <v>1</v>
      </c>
      <c r="H39" s="83">
        <v>2143.1999999999998</v>
      </c>
    </row>
    <row r="40" spans="1:8" x14ac:dyDescent="0.25">
      <c r="A40" s="4">
        <v>35</v>
      </c>
      <c r="B40" s="4" t="s">
        <v>42</v>
      </c>
      <c r="C40" s="35">
        <v>309</v>
      </c>
      <c r="D40" s="35">
        <f>E40-C40</f>
        <v>95</v>
      </c>
      <c r="E40" s="35">
        <v>404</v>
      </c>
      <c r="F40" s="69">
        <v>571575</v>
      </c>
      <c r="G40" s="84"/>
      <c r="H40" s="85"/>
    </row>
    <row r="41" spans="1:8" x14ac:dyDescent="0.25">
      <c r="A41" s="4">
        <v>36</v>
      </c>
      <c r="B41" s="4" t="s">
        <v>52</v>
      </c>
      <c r="C41" s="30">
        <v>46</v>
      </c>
      <c r="D41" s="47">
        <f>E41-C41</f>
        <v>6</v>
      </c>
      <c r="E41" s="35">
        <v>52</v>
      </c>
      <c r="F41" s="69">
        <v>46800</v>
      </c>
      <c r="G41" s="84"/>
      <c r="H41" s="87"/>
    </row>
    <row r="42" spans="1:8" x14ac:dyDescent="0.25">
      <c r="A42" s="4">
        <v>37</v>
      </c>
      <c r="B42" s="4" t="s">
        <v>61</v>
      </c>
      <c r="C42" s="35">
        <v>376</v>
      </c>
      <c r="D42" s="35">
        <f>E42-C42</f>
        <v>50</v>
      </c>
      <c r="E42" s="35">
        <v>426</v>
      </c>
      <c r="F42" s="69">
        <v>635288</v>
      </c>
      <c r="G42" s="46">
        <v>1</v>
      </c>
      <c r="H42" s="83">
        <v>3350</v>
      </c>
    </row>
    <row r="43" spans="1:8" x14ac:dyDescent="0.25">
      <c r="A43" s="4">
        <v>38</v>
      </c>
      <c r="B43" s="4" t="s">
        <v>62</v>
      </c>
      <c r="C43" s="35">
        <v>212</v>
      </c>
      <c r="D43" s="35">
        <f>E43-C43</f>
        <v>148</v>
      </c>
      <c r="E43" s="35">
        <v>360</v>
      </c>
      <c r="F43" s="69">
        <v>554290</v>
      </c>
      <c r="G43" s="84"/>
      <c r="H43" s="85"/>
    </row>
    <row r="44" spans="1:8" x14ac:dyDescent="0.25">
      <c r="A44" s="4">
        <v>39</v>
      </c>
      <c r="B44" s="4" t="s">
        <v>14</v>
      </c>
      <c r="C44" s="35">
        <v>243</v>
      </c>
      <c r="D44" s="35">
        <f>E44-C44</f>
        <v>124</v>
      </c>
      <c r="E44" s="35">
        <v>367</v>
      </c>
      <c r="F44" s="69">
        <v>493388</v>
      </c>
      <c r="G44" s="84"/>
      <c r="H44" s="85"/>
    </row>
    <row r="45" spans="1:8" x14ac:dyDescent="0.25">
      <c r="A45" s="4">
        <v>40</v>
      </c>
      <c r="B45" s="4" t="s">
        <v>7</v>
      </c>
      <c r="C45" s="35">
        <v>172</v>
      </c>
      <c r="D45" s="35">
        <f>E45-C45</f>
        <v>125</v>
      </c>
      <c r="E45" s="35">
        <v>297</v>
      </c>
      <c r="F45" s="69">
        <v>393975</v>
      </c>
      <c r="G45" s="84"/>
      <c r="H45" s="85"/>
    </row>
    <row r="46" spans="1:8" x14ac:dyDescent="0.25">
      <c r="A46" s="4">
        <v>41</v>
      </c>
      <c r="B46" s="35" t="s">
        <v>73</v>
      </c>
      <c r="C46" s="35">
        <v>22</v>
      </c>
      <c r="D46" s="35">
        <f>E46-C46</f>
        <v>98</v>
      </c>
      <c r="E46" s="35">
        <v>120</v>
      </c>
      <c r="F46" s="69">
        <v>154950</v>
      </c>
      <c r="G46" s="84"/>
      <c r="H46" s="87"/>
    </row>
    <row r="47" spans="1:8" x14ac:dyDescent="0.25">
      <c r="A47" s="4">
        <v>42</v>
      </c>
      <c r="B47" s="35" t="s">
        <v>65</v>
      </c>
      <c r="C47" s="30">
        <v>166</v>
      </c>
      <c r="D47" s="35">
        <f>E47-C47</f>
        <v>50</v>
      </c>
      <c r="E47" s="35">
        <v>216</v>
      </c>
      <c r="F47" s="69">
        <v>317700</v>
      </c>
      <c r="G47" s="84"/>
      <c r="H47" s="87"/>
    </row>
    <row r="48" spans="1:8" x14ac:dyDescent="0.25">
      <c r="A48" s="4">
        <v>43</v>
      </c>
      <c r="B48" s="4" t="s">
        <v>4</v>
      </c>
      <c r="C48" s="35">
        <v>267</v>
      </c>
      <c r="D48" s="35">
        <f>E48-C48</f>
        <v>56</v>
      </c>
      <c r="E48" s="35">
        <v>323</v>
      </c>
      <c r="F48" s="69">
        <v>480781</v>
      </c>
      <c r="G48" s="84"/>
      <c r="H48" s="85"/>
    </row>
    <row r="49" spans="1:8" x14ac:dyDescent="0.25">
      <c r="A49" s="4">
        <v>44</v>
      </c>
      <c r="B49" s="4" t="s">
        <v>63</v>
      </c>
      <c r="C49" s="35">
        <v>47</v>
      </c>
      <c r="D49" s="35">
        <f>E49-C49</f>
        <v>5</v>
      </c>
      <c r="E49" s="35">
        <v>52</v>
      </c>
      <c r="F49" s="69">
        <v>88650</v>
      </c>
      <c r="G49" s="84"/>
      <c r="H49" s="85"/>
    </row>
    <row r="50" spans="1:8" x14ac:dyDescent="0.25">
      <c r="B50" s="88" t="s">
        <v>90</v>
      </c>
      <c r="C50" s="88">
        <v>7090</v>
      </c>
      <c r="D50" s="88">
        <v>3461</v>
      </c>
      <c r="E50" s="88">
        <v>10551</v>
      </c>
      <c r="F50" s="89">
        <v>14200088</v>
      </c>
      <c r="G50" s="90">
        <f>SUM(G6:G49)</f>
        <v>22</v>
      </c>
      <c r="H50" s="91">
        <f>SUM(H6:H49)</f>
        <v>2237906.4400000004</v>
      </c>
    </row>
  </sheetData>
  <sortState ref="B6:H49">
    <sortCondition ref="B6:B49"/>
  </sortState>
  <mergeCells count="8">
    <mergeCell ref="A1:H1"/>
    <mergeCell ref="G4:H4"/>
    <mergeCell ref="A3:A5"/>
    <mergeCell ref="B3:B5"/>
    <mergeCell ref="C4:E4"/>
    <mergeCell ref="F4:F5"/>
    <mergeCell ref="C3:H3"/>
    <mergeCell ref="A2:H2"/>
  </mergeCells>
  <pageMargins left="0.9055118110236221" right="0.11811023622047245" top="0.15748031496062992" bottom="0.15748031496062992" header="0" footer="0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вып.план</vt:lpstr>
      <vt:lpstr>РГС</vt:lpstr>
      <vt:lpstr>все договоры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2018-01-26T09:35:13Z</dcterms:modified>
</cp:coreProperties>
</file>